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шапка" sheetId="3" r:id="rId1"/>
    <sheet name="план" sheetId="1" r:id="rId2"/>
    <sheet name="звед табл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/>
  <c r="I11"/>
  <c r="V16"/>
  <c r="V42"/>
  <c r="V43"/>
  <c r="V55"/>
  <c r="V80"/>
  <c r="V90"/>
  <c r="O100"/>
  <c r="P100"/>
  <c r="Q100"/>
  <c r="R100"/>
  <c r="S100"/>
  <c r="T100"/>
  <c r="U100"/>
  <c r="N100"/>
  <c r="V100"/>
  <c r="V98"/>
  <c r="N98"/>
  <c r="M48"/>
  <c r="M49"/>
  <c r="M50"/>
  <c r="M51"/>
  <c r="M53"/>
  <c r="M54"/>
  <c r="I47"/>
  <c r="M23"/>
  <c r="M24"/>
  <c r="M25"/>
  <c r="M28"/>
  <c r="M29"/>
  <c r="M30"/>
  <c r="M32"/>
  <c r="M33"/>
  <c r="M34"/>
  <c r="M35"/>
  <c r="M36"/>
  <c r="M37"/>
  <c r="M38"/>
  <c r="M39"/>
  <c r="M40"/>
  <c r="M41"/>
  <c r="M20"/>
  <c r="M21"/>
  <c r="M22"/>
  <c r="M18"/>
  <c r="I19"/>
  <c r="M19" s="1"/>
  <c r="I20"/>
  <c r="I21"/>
  <c r="I22"/>
  <c r="I23"/>
  <c r="I24"/>
  <c r="I25"/>
  <c r="I26"/>
  <c r="M26" s="1"/>
  <c r="I27"/>
  <c r="M27" s="1"/>
  <c r="I28"/>
  <c r="I29"/>
  <c r="I30"/>
  <c r="I31"/>
  <c r="M31" s="1"/>
  <c r="I32"/>
  <c r="I33"/>
  <c r="I34"/>
  <c r="I35"/>
  <c r="I36"/>
  <c r="I37"/>
  <c r="I38"/>
  <c r="I39"/>
  <c r="I40"/>
  <c r="I41"/>
  <c r="G15"/>
  <c r="K42" l="1"/>
  <c r="J42"/>
  <c r="I42"/>
  <c r="I16"/>
  <c r="H98"/>
  <c r="L42"/>
  <c r="J16"/>
  <c r="G95" l="1"/>
  <c r="M95" s="1"/>
  <c r="G94"/>
  <c r="M94" s="1"/>
  <c r="G92"/>
  <c r="M92"/>
  <c r="G93"/>
  <c r="M93" s="1"/>
  <c r="H88"/>
  <c r="J88"/>
  <c r="K88"/>
  <c r="L88"/>
  <c r="N88"/>
  <c r="O88"/>
  <c r="P88"/>
  <c r="Q88"/>
  <c r="R88"/>
  <c r="S88"/>
  <c r="T88"/>
  <c r="U88"/>
  <c r="O80"/>
  <c r="O89" s="1"/>
  <c r="P80"/>
  <c r="P89" s="1"/>
  <c r="Q80"/>
  <c r="Q89" s="1"/>
  <c r="R80"/>
  <c r="R89" s="1"/>
  <c r="S80"/>
  <c r="S89" s="1"/>
  <c r="T80"/>
  <c r="T89" s="1"/>
  <c r="U80"/>
  <c r="U89" s="1"/>
  <c r="N80"/>
  <c r="N89" s="1"/>
  <c r="L80"/>
  <c r="L89" s="1"/>
  <c r="K80"/>
  <c r="J80"/>
  <c r="J89" s="1"/>
  <c r="H80"/>
  <c r="H89" s="1"/>
  <c r="I83"/>
  <c r="I84"/>
  <c r="I85"/>
  <c r="I86"/>
  <c r="I87"/>
  <c r="G83"/>
  <c r="M83" s="1"/>
  <c r="G84"/>
  <c r="M84" s="1"/>
  <c r="G85"/>
  <c r="M85" s="1"/>
  <c r="G86"/>
  <c r="M86" s="1"/>
  <c r="G87"/>
  <c r="M87" s="1"/>
  <c r="I82"/>
  <c r="I88" s="1"/>
  <c r="I77"/>
  <c r="G82"/>
  <c r="G88" s="1"/>
  <c r="G77"/>
  <c r="M82"/>
  <c r="M88" s="1"/>
  <c r="M77"/>
  <c r="I75"/>
  <c r="I76"/>
  <c r="G75"/>
  <c r="M75" s="1"/>
  <c r="G76"/>
  <c r="M76" s="1"/>
  <c r="G72"/>
  <c r="G73"/>
  <c r="G74"/>
  <c r="I72"/>
  <c r="I73"/>
  <c r="I74"/>
  <c r="M72"/>
  <c r="M73"/>
  <c r="M74"/>
  <c r="G69"/>
  <c r="G70"/>
  <c r="G71"/>
  <c r="I69"/>
  <c r="M69" s="1"/>
  <c r="I70"/>
  <c r="M70" s="1"/>
  <c r="I71"/>
  <c r="M71" s="1"/>
  <c r="G66"/>
  <c r="G67"/>
  <c r="G68"/>
  <c r="I66"/>
  <c r="I67"/>
  <c r="I68"/>
  <c r="I63"/>
  <c r="I64"/>
  <c r="I65"/>
  <c r="G63"/>
  <c r="G64"/>
  <c r="G65"/>
  <c r="M63"/>
  <c r="M64"/>
  <c r="M65"/>
  <c r="I60"/>
  <c r="I61"/>
  <c r="I62"/>
  <c r="G60"/>
  <c r="M60" s="1"/>
  <c r="G61"/>
  <c r="M61" s="1"/>
  <c r="G62"/>
  <c r="M62" s="1"/>
  <c r="G59"/>
  <c r="I59"/>
  <c r="M59" s="1"/>
  <c r="I54"/>
  <c r="I51"/>
  <c r="G51"/>
  <c r="G47"/>
  <c r="M47"/>
  <c r="G48"/>
  <c r="I48"/>
  <c r="O42"/>
  <c r="P42"/>
  <c r="Q42"/>
  <c r="R42"/>
  <c r="S42"/>
  <c r="T42"/>
  <c r="U42"/>
  <c r="U43" s="1"/>
  <c r="O16"/>
  <c r="P16"/>
  <c r="Q16"/>
  <c r="R16"/>
  <c r="S16"/>
  <c r="T16"/>
  <c r="U16"/>
  <c r="N16"/>
  <c r="T43"/>
  <c r="S43"/>
  <c r="R43"/>
  <c r="Q43"/>
  <c r="P43"/>
  <c r="O43"/>
  <c r="N42"/>
  <c r="N43" s="1"/>
  <c r="H42"/>
  <c r="G39"/>
  <c r="G40"/>
  <c r="G41"/>
  <c r="G37"/>
  <c r="G36"/>
  <c r="G22"/>
  <c r="G21"/>
  <c r="K89" l="1"/>
  <c r="I80"/>
  <c r="I89"/>
  <c r="G80"/>
  <c r="M68"/>
  <c r="M67"/>
  <c r="M66"/>
  <c r="M80" s="1"/>
  <c r="G19"/>
  <c r="G23"/>
  <c r="K16"/>
  <c r="K43" s="1"/>
  <c r="H16"/>
  <c r="H43" s="1"/>
  <c r="G14"/>
  <c r="I14"/>
  <c r="M14"/>
  <c r="G12"/>
  <c r="L16"/>
  <c r="L43" s="1"/>
  <c r="I15"/>
  <c r="I12"/>
  <c r="I13"/>
  <c r="J43"/>
  <c r="G13"/>
  <c r="M13" s="1"/>
  <c r="M89" l="1"/>
  <c r="G89"/>
  <c r="L15" i="2"/>
  <c r="K15"/>
  <c r="J15"/>
  <c r="I15"/>
  <c r="H15"/>
  <c r="G15"/>
  <c r="F15"/>
  <c r="E15"/>
  <c r="M6"/>
  <c r="U35" i="3" l="1"/>
  <c r="U32"/>
  <c r="M14" i="2"/>
  <c r="M13"/>
  <c r="M12"/>
  <c r="M11"/>
  <c r="M10"/>
  <c r="M9"/>
  <c r="M8"/>
  <c r="L7"/>
  <c r="K7"/>
  <c r="J7"/>
  <c r="I7"/>
  <c r="H7"/>
  <c r="G7"/>
  <c r="F7"/>
  <c r="E7"/>
  <c r="M5"/>
  <c r="M7" l="1"/>
  <c r="U98" i="1"/>
  <c r="T98"/>
  <c r="S98"/>
  <c r="R98"/>
  <c r="Q98"/>
  <c r="P98"/>
  <c r="O98"/>
  <c r="L98"/>
  <c r="K98"/>
  <c r="J98"/>
  <c r="I98"/>
  <c r="G97"/>
  <c r="M97" s="1"/>
  <c r="G96"/>
  <c r="M96" s="1"/>
  <c r="U55"/>
  <c r="T55"/>
  <c r="T90" s="1"/>
  <c r="S55"/>
  <c r="R55"/>
  <c r="R90" s="1"/>
  <c r="Q55"/>
  <c r="P55"/>
  <c r="O55"/>
  <c r="N55"/>
  <c r="N90" s="1"/>
  <c r="L55"/>
  <c r="K55"/>
  <c r="J55"/>
  <c r="H55"/>
  <c r="H90" s="1"/>
  <c r="G54"/>
  <c r="I53"/>
  <c r="G53"/>
  <c r="I52"/>
  <c r="M52" s="1"/>
  <c r="G52"/>
  <c r="I50"/>
  <c r="G50"/>
  <c r="I49"/>
  <c r="G49"/>
  <c r="G20"/>
  <c r="G18"/>
  <c r="G34"/>
  <c r="G35"/>
  <c r="G33"/>
  <c r="G32"/>
  <c r="G31"/>
  <c r="G30"/>
  <c r="G29"/>
  <c r="G28"/>
  <c r="G27"/>
  <c r="G26"/>
  <c r="G25"/>
  <c r="G24"/>
  <c r="M12"/>
  <c r="G11"/>
  <c r="K90" l="1"/>
  <c r="K100"/>
  <c r="J90"/>
  <c r="J100"/>
  <c r="L90"/>
  <c r="L100" s="1"/>
  <c r="O90"/>
  <c r="P90"/>
  <c r="Q90"/>
  <c r="S90"/>
  <c r="U90"/>
  <c r="G42"/>
  <c r="I43"/>
  <c r="G16"/>
  <c r="M11"/>
  <c r="G55"/>
  <c r="G90" s="1"/>
  <c r="G98"/>
  <c r="I55"/>
  <c r="M15"/>
  <c r="M42"/>
  <c r="M98"/>
  <c r="I90" l="1"/>
  <c r="I100"/>
  <c r="G43"/>
  <c r="G100"/>
  <c r="M16"/>
  <c r="M43" s="1"/>
  <c r="M55"/>
  <c r="M100" s="1"/>
  <c r="M90" l="1"/>
  <c r="H100" l="1"/>
</calcChain>
</file>

<file path=xl/sharedStrings.xml><?xml version="1.0" encoding="utf-8"?>
<sst xmlns="http://schemas.openxmlformats.org/spreadsheetml/2006/main" count="312" uniqueCount="212">
  <si>
    <t>V.</t>
  </si>
  <si>
    <t>План теоретичних занять</t>
  </si>
  <si>
    <t>Щифр дисципліни</t>
  </si>
  <si>
    <t>Назви дисциплін</t>
  </si>
  <si>
    <t>Розподіл по семестрах</t>
  </si>
  <si>
    <t>Годин вивчення</t>
  </si>
  <si>
    <t>Розподіл по курсах і семестрах</t>
  </si>
  <si>
    <t>Загальний обсяг годин</t>
  </si>
  <si>
    <t>У кредитах ECTS</t>
  </si>
  <si>
    <t>Аудиторні заняття</t>
  </si>
  <si>
    <t>з них</t>
  </si>
  <si>
    <t>1 курс</t>
  </si>
  <si>
    <t>2 курс</t>
  </si>
  <si>
    <t>3 курс</t>
  </si>
  <si>
    <t xml:space="preserve">4 курс </t>
  </si>
  <si>
    <t>Екзамени</t>
  </si>
  <si>
    <t>Заліки</t>
  </si>
  <si>
    <t>Курсові роботи</t>
  </si>
  <si>
    <t>Практики</t>
  </si>
  <si>
    <t>Лекції</t>
  </si>
  <si>
    <t>Практичні, семінарські</t>
  </si>
  <si>
    <t>Лабораторні</t>
  </si>
  <si>
    <t>Самостійна робота</t>
  </si>
  <si>
    <t>кількість тижнів теоретичного навчання</t>
  </si>
  <si>
    <t>кількість кредитів ECTS на семестр</t>
  </si>
  <si>
    <t>1.1 Цикл загальної підготовки</t>
  </si>
  <si>
    <t>Іноземна мова за професійним спрямуванням</t>
  </si>
  <si>
    <t>4</t>
  </si>
  <si>
    <t>Філософія</t>
  </si>
  <si>
    <t>1</t>
  </si>
  <si>
    <t>Українська мова за професійним спрямуванням</t>
  </si>
  <si>
    <t>Університетські студії</t>
  </si>
  <si>
    <t>1.2 Цикл професійної підготовки</t>
  </si>
  <si>
    <t>Історія стародавнього Сходу та античності</t>
  </si>
  <si>
    <t>Історія країн Європи та Америки (ранньомодерна та модерна)</t>
  </si>
  <si>
    <t>Історія країн Європи та Америки (новітня)</t>
  </si>
  <si>
    <t>Історія України (середньовічна)</t>
  </si>
  <si>
    <t>Історія України (ранньомодерна)</t>
  </si>
  <si>
    <t>Етнологія</t>
  </si>
  <si>
    <t>Спеціальні історичні дисципліни</t>
  </si>
  <si>
    <t xml:space="preserve">Музеєзнавство та пам'яткознавство  (інтегрований курс) </t>
  </si>
  <si>
    <t xml:space="preserve"> </t>
  </si>
  <si>
    <t>Джерелознавство та архівознавство (інтегрований курс)</t>
  </si>
  <si>
    <t>Інклюзивна освіта</t>
  </si>
  <si>
    <t>Сучасні інформаційні технології в професійній діяльності</t>
  </si>
  <si>
    <t>Соціально-політичні та країнознавчі студії</t>
  </si>
  <si>
    <t>Історія слов'янських народів</t>
  </si>
  <si>
    <t>Історія країн Сходу</t>
  </si>
  <si>
    <t>Пізня Римська імперія</t>
  </si>
  <si>
    <t>Історична пам'ять та історична політика</t>
  </si>
  <si>
    <t>Археологічна виробнича практика</t>
  </si>
  <si>
    <t>Архівна навчальна практика</t>
  </si>
  <si>
    <t>Педагогічна навчальна практика</t>
  </si>
  <si>
    <t>Педагогічна виробнича практика</t>
  </si>
  <si>
    <t>Історія України (модерна)</t>
  </si>
  <si>
    <t>Історія історичної науки</t>
  </si>
  <si>
    <t>Історія слов'янських країн Східної Європи</t>
  </si>
  <si>
    <t>Історія країн Азії та Африки модерної доби</t>
  </si>
  <si>
    <t>Пізня античність в історії Європи</t>
  </si>
  <si>
    <t>Цивільне та сімейне право України</t>
  </si>
  <si>
    <t>Муніципальне право</t>
  </si>
  <si>
    <t>Кримінальне право</t>
  </si>
  <si>
    <t>Земельне та екологічне право України</t>
  </si>
  <si>
    <t>Конституційне та адміністративне право України</t>
  </si>
  <si>
    <t>Історія міжнародних відносин Європи</t>
  </si>
  <si>
    <t>Історія міжнародних відносин України</t>
  </si>
  <si>
    <t>Історична пам'ять в контексті історичної освіти</t>
  </si>
  <si>
    <t>Правова навчальна практика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</si>
  <si>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</si>
  <si>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</si>
  <si>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</si>
  <si>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</si>
  <si>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</si>
  <si>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</si>
  <si>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</si>
  <si>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</si>
  <si>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</si>
  <si>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</si>
  <si>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Разом</t>
  </si>
  <si>
    <t>Кількість тижнів в семестрі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</si>
  <si>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</si>
  <si>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</si>
  <si>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</si>
  <si>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>Кількість екзаменів</t>
  </si>
  <si>
    <t>Кількість заліків</t>
  </si>
  <si>
    <t>Кількість курсових робіт</t>
  </si>
  <si>
    <t>Навчальні практики</t>
  </si>
  <si>
    <t>Виробничі практики</t>
  </si>
  <si>
    <t>Підсумкова атестація</t>
  </si>
  <si>
    <t>Затверджено на засіданні Вченої ради</t>
  </si>
  <si>
    <t>"Погоджено"</t>
  </si>
  <si>
    <t>історичного факультету</t>
  </si>
  <si>
    <t>НМК МНУ ім. В.О. Сухомлинського</t>
  </si>
  <si>
    <t>Протокол № ____ від "_______" _______________ 2019 р.</t>
  </si>
  <si>
    <t xml:space="preserve">         </t>
  </si>
  <si>
    <t xml:space="preserve">Проректор </t>
  </si>
  <si>
    <t>із науково-педагогічної роботи  ____________________</t>
  </si>
  <si>
    <t>Кузнецова О.А.</t>
  </si>
  <si>
    <t>Міністерство освіти і науки України</t>
  </si>
  <si>
    <t>Миколаївський національний університет імені В.О. Сухомлинського</t>
  </si>
  <si>
    <t>ЗАТВЕРДЖЕНО</t>
  </si>
  <si>
    <t>НАВЧАЛЬНИЙ ПЛАН</t>
  </si>
  <si>
    <r>
      <t xml:space="preserve">Освітній рівень: </t>
    </r>
    <r>
      <rPr>
        <b/>
        <sz val="14"/>
        <rFont val="Times New Roman"/>
        <family val="1"/>
        <charset val="204"/>
      </rPr>
      <t>перший (бакалаврський) рівень</t>
    </r>
  </si>
  <si>
    <t>Протокол №_____від ______________</t>
  </si>
  <si>
    <t>Ректор, академік НАПН України</t>
  </si>
  <si>
    <r>
      <t>____________</t>
    </r>
    <r>
      <rPr>
        <sz val="12"/>
        <rFont val="Times New Roman"/>
        <family val="1"/>
        <charset val="204"/>
      </rPr>
      <t>_Будак В.Д.</t>
    </r>
  </si>
  <si>
    <t>І.</t>
  </si>
  <si>
    <t>Графік навчального процесу</t>
  </si>
  <si>
    <t>Курси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</si>
  <si>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</si>
  <si>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</si>
  <si>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</si>
  <si>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</si>
  <si>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</si>
  <si>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</si>
  <si>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</si>
  <si>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</si>
  <si>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</si>
  <si>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</si>
  <si>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</si>
  <si>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</si>
  <si>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І</t>
  </si>
  <si>
    <t>С</t>
  </si>
  <si>
    <t>К</t>
  </si>
  <si>
    <t>П</t>
  </si>
  <si>
    <t>ІІ</t>
  </si>
  <si>
    <t>Н</t>
  </si>
  <si>
    <t>ІІІ</t>
  </si>
  <si>
    <t>IV</t>
  </si>
  <si>
    <t>А</t>
  </si>
  <si>
    <t>Теоретичне навчання</t>
  </si>
  <si>
    <t>Навчальна практика</t>
  </si>
  <si>
    <t>Виробнича практика</t>
  </si>
  <si>
    <t>Екзаменаційна сесія</t>
  </si>
  <si>
    <t>Канікули</t>
  </si>
  <si>
    <t>ІІ.</t>
  </si>
  <si>
    <t>Зведений бюджет часу</t>
  </si>
  <si>
    <t>ІІІ. Практики</t>
  </si>
  <si>
    <t>Курс</t>
  </si>
  <si>
    <t>Дипломні проекти</t>
  </si>
  <si>
    <t>Назва практики</t>
  </si>
  <si>
    <t>Семестр</t>
  </si>
  <si>
    <t>Тижні</t>
  </si>
  <si>
    <t>IV. Підсумкова атестація</t>
  </si>
  <si>
    <t>Назва атестації</t>
  </si>
  <si>
    <t>Навчальні дисципліни, що формують комплекс</t>
  </si>
  <si>
    <t>Кваліфікаційний екзамен</t>
  </si>
  <si>
    <t>1. Всесвітня історія</t>
  </si>
  <si>
    <t>2. Історія України</t>
  </si>
  <si>
    <t>4. Правознавство</t>
  </si>
  <si>
    <t>Методика виховної роботи</t>
  </si>
  <si>
    <t>3. Теорія та методика навчання історії та суспільствознавчих дисциплін</t>
  </si>
  <si>
    <t>Теорія та практика наукових досліджень</t>
  </si>
  <si>
    <t>7,8</t>
  </si>
  <si>
    <t>2</t>
  </si>
  <si>
    <t>Педагогіка (загальна та історія педагогіки)</t>
  </si>
  <si>
    <t>Психологія (загальна та вікова)</t>
  </si>
  <si>
    <t>Педагогічна творчість</t>
  </si>
  <si>
    <t>Археологія та давня історія України</t>
  </si>
  <si>
    <t xml:space="preserve">Історія середніх віків </t>
  </si>
  <si>
    <t xml:space="preserve">Теорія та методика навчання історії та суспільствознавчих дисциплін </t>
  </si>
  <si>
    <t>Курсова робота з методики викладання історії або з правознавства</t>
  </si>
  <si>
    <t>Курсова робота з всесвітньої історії</t>
  </si>
  <si>
    <t>Курсова робота з історії України</t>
  </si>
  <si>
    <t>Разом за цикл загальної підготовки</t>
  </si>
  <si>
    <t>Разом за цикл професійної підготовки</t>
  </si>
  <si>
    <t>РАЗОМ НОРМАТИВНА ЧАСТИНА</t>
  </si>
  <si>
    <t>2.1 Дисципліни за вибором закладу вищої освіти</t>
  </si>
  <si>
    <t>Трудове право</t>
  </si>
  <si>
    <t xml:space="preserve">Історія України (новітня) </t>
  </si>
  <si>
    <t>Іноземна мова</t>
  </si>
  <si>
    <t>2,4,6</t>
  </si>
  <si>
    <t>Фізична виховання</t>
  </si>
  <si>
    <t>Методика викладання правознавства</t>
  </si>
  <si>
    <t>Теорія та історія держави та права України</t>
  </si>
  <si>
    <t xml:space="preserve">2.2. Дисципліни вільного вибору студента                   </t>
  </si>
  <si>
    <t>Перелік №1</t>
  </si>
  <si>
    <t>Перелік №2</t>
  </si>
  <si>
    <t>Перелік №3</t>
  </si>
  <si>
    <t>Перелік №4</t>
  </si>
  <si>
    <t>Перелік №5</t>
  </si>
  <si>
    <t>Перелік №6</t>
  </si>
  <si>
    <t>Перелік №7</t>
  </si>
  <si>
    <t>2.2.1 Дисципліни додаткової спеціальності</t>
  </si>
  <si>
    <t>2.2.2 Вибіркові дисципліни (І, ІІ циклів)</t>
  </si>
  <si>
    <t>Вибіркова дисципліна №1</t>
  </si>
  <si>
    <t>Вибіркова дисципліна №2</t>
  </si>
  <si>
    <t>Вибіркова дисципліна №3</t>
  </si>
  <si>
    <t>Вибіркова дисципліна №4</t>
  </si>
  <si>
    <t>Вибіркова дисципліна №5</t>
  </si>
  <si>
    <t>Вибіркова дисципліна №6</t>
  </si>
  <si>
    <t>Разом вільного вибору студента</t>
  </si>
  <si>
    <t>РАЗОМ ВИБІРКОВА ЧАСТИНА</t>
  </si>
  <si>
    <t>ІІІ. Практична підготовка</t>
  </si>
  <si>
    <t>Разом практична підготовка</t>
  </si>
  <si>
    <t>РАЗОМ ЗА ТЕРМІН НАВЧАННЯ</t>
  </si>
  <si>
    <t>І. НОРМАТИВНА ЧАСТИНА</t>
  </si>
  <si>
    <t>ІІ. ВИБІРКОВА ЧАСТИНА</t>
  </si>
  <si>
    <t>Усього за вибором закладу вищої освіти</t>
  </si>
  <si>
    <t>"______" ___________________ 20____ р. ___________________</t>
  </si>
  <si>
    <t>Декан історичного факультету     ______________Господаренко О.В.</t>
  </si>
  <si>
    <t>Гарант освітньої програми          ______________  Іванова Т.Ю.</t>
  </si>
  <si>
    <t>У</t>
  </si>
  <si>
    <r>
      <t xml:space="preserve">Галузь знань: </t>
    </r>
    <r>
      <rPr>
        <b/>
        <sz val="14"/>
        <rFont val="Times New Roman"/>
        <family val="1"/>
        <charset val="204"/>
      </rPr>
      <t xml:space="preserve"> 01 Освіта/ Педагогіка </t>
    </r>
  </si>
  <si>
    <t>Спеціальність: 014 Середня освіта</t>
  </si>
  <si>
    <t>Предметна спеціальність:  03 Історія</t>
  </si>
  <si>
    <r>
      <t xml:space="preserve">Освітня-професійною програмою: </t>
    </r>
    <r>
      <rPr>
        <b/>
        <sz val="14"/>
        <rFont val="Times New Roman"/>
        <family val="1"/>
        <charset val="204"/>
      </rPr>
      <t>Середня освіта (Історія, правознавство)</t>
    </r>
  </si>
  <si>
    <r>
      <t xml:space="preserve">Попередня освіта: </t>
    </r>
    <r>
      <rPr>
        <b/>
        <sz val="14"/>
        <rFont val="Times New Roman"/>
        <family val="1"/>
        <charset val="204"/>
      </rPr>
      <t>повна загальна середня</t>
    </r>
  </si>
  <si>
    <t>Форма навчання: заочна___Рік вступу 2019 р.</t>
  </si>
  <si>
    <t>Термін навчання: 3 роки 10 місяців</t>
  </si>
  <si>
    <t>Професійна кваліфікація:                                      бакалавр освіти, вчитель історії та правознавства</t>
  </si>
  <si>
    <r>
      <t xml:space="preserve">                              </t>
    </r>
    <r>
      <rPr>
        <b/>
        <sz val="16"/>
        <rFont val="Times New Roman Cyr"/>
        <charset val="204"/>
      </rPr>
      <t xml:space="preserve">     підготовки здобувачів вищої освіти</t>
    </r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</si>
</sst>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name val="Arial cyr"/>
    </font>
    <font>
      <sz val="12"/>
      <name val="Arial Cyr"/>
      <charset val="204"/>
    </font>
    <font>
      <sz val="14"/>
      <name val="Arial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b/>
      <sz val="16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name val="Times New Roman Cyr"/>
      <charset val="204"/>
    </font>
    <font>
      <sz val="11"/>
      <name val="Calibri"/>
      <family val="2"/>
      <charset val="204"/>
      <scheme val="minor"/>
    </font>
    <font>
      <b/>
      <sz val="16"/>
      <name val="Times New Roman Cyr"/>
      <charset val="204"/>
    </font>
    <font>
      <b/>
      <sz val="18"/>
      <name val="Times New Roman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21" fillId="0" borderId="0"/>
    <xf numFmtId="0" fontId="29" fillId="0" borderId="0"/>
  </cellStyleXfs>
  <cellXfs count="472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/>
    <xf numFmtId="0" fontId="4" fillId="0" borderId="13" xfId="0" applyFont="1" applyFill="1" applyBorder="1" applyAlignment="1"/>
    <xf numFmtId="0" fontId="4" fillId="0" borderId="14" xfId="0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/>
    <xf numFmtId="0" fontId="1" fillId="0" borderId="13" xfId="0" applyFont="1" applyFill="1" applyBorder="1" applyAlignment="1">
      <alignment horizontal="center"/>
    </xf>
    <xf numFmtId="0" fontId="1" fillId="0" borderId="25" xfId="0" applyFont="1" applyFill="1" applyBorder="1" applyAlignment="1"/>
    <xf numFmtId="1" fontId="1" fillId="0" borderId="31" xfId="0" applyNumberFormat="1" applyFont="1" applyFill="1" applyBorder="1" applyAlignment="1">
      <alignment horizontal="center"/>
    </xf>
    <xf numFmtId="1" fontId="1" fillId="0" borderId="25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top"/>
    </xf>
    <xf numFmtId="0" fontId="4" fillId="0" borderId="13" xfId="0" applyFont="1" applyFill="1" applyBorder="1"/>
    <xf numFmtId="0" fontId="1" fillId="0" borderId="35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 applyAlignment="1"/>
    <xf numFmtId="1" fontId="1" fillId="0" borderId="12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center"/>
    </xf>
    <xf numFmtId="0" fontId="4" fillId="0" borderId="31" xfId="0" applyFont="1" applyFill="1" applyBorder="1" applyAlignment="1"/>
    <xf numFmtId="49" fontId="4" fillId="0" borderId="18" xfId="0" applyNumberFormat="1" applyFont="1" applyFill="1" applyBorder="1" applyAlignment="1"/>
    <xf numFmtId="0" fontId="4" fillId="0" borderId="19" xfId="0" applyFont="1" applyFill="1" applyBorder="1" applyAlignment="1"/>
    <xf numFmtId="164" fontId="4" fillId="0" borderId="19" xfId="0" applyNumberFormat="1" applyFont="1" applyFill="1" applyBorder="1" applyAlignment="1"/>
    <xf numFmtId="1" fontId="1" fillId="0" borderId="19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/>
    <xf numFmtId="0" fontId="2" fillId="0" borderId="0" xfId="0" applyFont="1" applyFill="1" applyAlignment="1"/>
    <xf numFmtId="1" fontId="2" fillId="0" borderId="0" xfId="0" applyNumberFormat="1" applyFont="1" applyFill="1" applyAlignment="1"/>
    <xf numFmtId="164" fontId="2" fillId="0" borderId="0" xfId="0" applyNumberFormat="1" applyFont="1" applyFill="1" applyAlignment="1"/>
    <xf numFmtId="0" fontId="4" fillId="0" borderId="14" xfId="0" applyFont="1" applyFill="1" applyBorder="1" applyAlignment="1">
      <alignment horizontal="center" vertical="center"/>
    </xf>
    <xf numFmtId="0" fontId="2" fillId="0" borderId="0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Alignment="1"/>
    <xf numFmtId="49" fontId="3" fillId="0" borderId="5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7" fillId="0" borderId="0" xfId="0" applyFont="1"/>
    <xf numFmtId="49" fontId="2" fillId="0" borderId="0" xfId="0" applyNumberFormat="1" applyFont="1" applyAlignment="1"/>
    <xf numFmtId="1" fontId="2" fillId="0" borderId="17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2" fillId="0" borderId="1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39" xfId="0" applyBorder="1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9" fillId="0" borderId="46" xfId="1" applyFont="1" applyBorder="1" applyAlignment="1">
      <alignment horizontal="center" vertical="center"/>
    </xf>
    <xf numFmtId="0" fontId="19" fillId="0" borderId="47" xfId="1" applyFont="1" applyBorder="1" applyAlignment="1">
      <alignment horizontal="center" vertical="center"/>
    </xf>
    <xf numFmtId="0" fontId="19" fillId="0" borderId="46" xfId="1" applyFont="1" applyBorder="1" applyAlignment="1">
      <alignment vertical="center"/>
    </xf>
    <xf numFmtId="0" fontId="19" fillId="0" borderId="5" xfId="1" applyFont="1" applyBorder="1" applyAlignment="1">
      <alignment horizontal="center" vertical="center"/>
    </xf>
    <xf numFmtId="0" fontId="19" fillId="0" borderId="50" xfId="1" applyFont="1" applyBorder="1" applyAlignment="1">
      <alignment horizontal="center" vertical="center"/>
    </xf>
    <xf numFmtId="0" fontId="19" fillId="0" borderId="37" xfId="1" applyFont="1" applyBorder="1" applyAlignment="1">
      <alignment horizontal="center"/>
    </xf>
    <xf numFmtId="0" fontId="19" fillId="0" borderId="37" xfId="1" applyFont="1" applyBorder="1" applyAlignment="1">
      <alignment horizontal="center" vertical="top"/>
    </xf>
    <xf numFmtId="0" fontId="19" fillId="0" borderId="37" xfId="1" applyFont="1" applyBorder="1" applyAlignment="1">
      <alignment horizontal="center" vertical="center"/>
    </xf>
    <xf numFmtId="0" fontId="19" fillId="0" borderId="51" xfId="1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37" xfId="0" applyFont="1" applyBorder="1" applyAlignment="1">
      <alignment horizontal="center" vertical="top"/>
    </xf>
    <xf numFmtId="0" fontId="19" fillId="0" borderId="52" xfId="1" applyFont="1" applyBorder="1" applyAlignment="1">
      <alignment horizontal="center"/>
    </xf>
    <xf numFmtId="0" fontId="19" fillId="0" borderId="30" xfId="1" applyFont="1" applyBorder="1" applyAlignment="1">
      <alignment horizontal="center"/>
    </xf>
    <xf numFmtId="0" fontId="19" fillId="0" borderId="53" xfId="1" applyFont="1" applyBorder="1" applyAlignment="1">
      <alignment horizontal="center"/>
    </xf>
    <xf numFmtId="0" fontId="19" fillId="0" borderId="51" xfId="1" applyFont="1" applyBorder="1"/>
    <xf numFmtId="0" fontId="19" fillId="0" borderId="37" xfId="1" applyFont="1" applyBorder="1"/>
    <xf numFmtId="0" fontId="19" fillId="0" borderId="37" xfId="1" applyFont="1" applyBorder="1" applyAlignment="1"/>
    <xf numFmtId="0" fontId="19" fillId="0" borderId="54" xfId="1" applyFont="1" applyBorder="1"/>
    <xf numFmtId="0" fontId="19" fillId="0" borderId="54" xfId="1" applyFont="1" applyBorder="1" applyAlignment="1">
      <alignment horizontal="center"/>
    </xf>
    <xf numFmtId="0" fontId="19" fillId="0" borderId="49" xfId="0" applyFont="1" applyBorder="1" applyAlignment="1">
      <alignment horizontal="center" vertical="center" textRotation="90"/>
    </xf>
    <xf numFmtId="0" fontId="14" fillId="0" borderId="57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22" fillId="0" borderId="58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5" fillId="0" borderId="0" xfId="0" applyFont="1"/>
    <xf numFmtId="0" fontId="19" fillId="0" borderId="0" xfId="0" applyFont="1"/>
    <xf numFmtId="0" fontId="21" fillId="0" borderId="0" xfId="0" applyFont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top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/>
    </xf>
    <xf numFmtId="0" fontId="4" fillId="0" borderId="71" xfId="0" applyFont="1" applyFill="1" applyBorder="1" applyAlignment="1">
      <alignment horizontal="left" vertical="top"/>
    </xf>
    <xf numFmtId="1" fontId="4" fillId="0" borderId="30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/>
    <xf numFmtId="0" fontId="2" fillId="0" borderId="29" xfId="0" applyFont="1" applyFill="1" applyBorder="1"/>
    <xf numFmtId="0" fontId="4" fillId="0" borderId="29" xfId="0" applyFont="1" applyBorder="1" applyAlignment="1">
      <alignment horizontal="left" vertical="center" wrapText="1"/>
    </xf>
    <xf numFmtId="0" fontId="4" fillId="0" borderId="29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top" wrapText="1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/>
    <xf numFmtId="0" fontId="4" fillId="3" borderId="13" xfId="0" applyFont="1" applyFill="1" applyBorder="1" applyAlignment="1">
      <alignment horizontal="left" vertical="justify"/>
    </xf>
    <xf numFmtId="0" fontId="4" fillId="3" borderId="13" xfId="0" applyFont="1" applyFill="1" applyBorder="1" applyAlignment="1">
      <alignment vertical="top"/>
    </xf>
    <xf numFmtId="1" fontId="4" fillId="3" borderId="30" xfId="0" applyNumberFormat="1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left" vertical="top"/>
    </xf>
    <xf numFmtId="1" fontId="4" fillId="3" borderId="14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top"/>
    </xf>
    <xf numFmtId="1" fontId="4" fillId="3" borderId="13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72" xfId="0" applyFont="1" applyFill="1" applyBorder="1" applyAlignment="1">
      <alignment horizontal="center"/>
    </xf>
    <xf numFmtId="0" fontId="1" fillId="0" borderId="73" xfId="0" applyFont="1" applyFill="1" applyBorder="1" applyAlignment="1"/>
    <xf numFmtId="1" fontId="1" fillId="0" borderId="73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3" borderId="0" xfId="0" applyFont="1" applyFill="1"/>
    <xf numFmtId="0" fontId="4" fillId="3" borderId="29" xfId="0" applyFont="1" applyFill="1" applyBorder="1" applyAlignment="1" applyProtection="1">
      <alignment horizontal="left" vertical="center" wrapText="1"/>
      <protection locked="0"/>
    </xf>
    <xf numFmtId="0" fontId="4" fillId="4" borderId="29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/>
    </xf>
    <xf numFmtId="0" fontId="4" fillId="5" borderId="29" xfId="0" applyFont="1" applyFill="1" applyBorder="1" applyAlignment="1" applyProtection="1">
      <alignment horizontal="left" vertical="center" wrapText="1"/>
      <protection locked="0"/>
    </xf>
    <xf numFmtId="0" fontId="4" fillId="5" borderId="36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 vertical="center"/>
    </xf>
    <xf numFmtId="1" fontId="4" fillId="5" borderId="13" xfId="0" applyNumberFormat="1" applyFont="1" applyFill="1" applyBorder="1" applyAlignment="1">
      <alignment horizontal="center" vertical="center"/>
    </xf>
    <xf numFmtId="1" fontId="4" fillId="5" borderId="14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/>
    <xf numFmtId="0" fontId="4" fillId="5" borderId="0" xfId="0" applyFont="1" applyFill="1"/>
    <xf numFmtId="0" fontId="4" fillId="5" borderId="29" xfId="0" applyFont="1" applyFill="1" applyBorder="1" applyAlignment="1">
      <alignment vertical="top"/>
    </xf>
    <xf numFmtId="1" fontId="4" fillId="5" borderId="30" xfId="0" applyNumberFormat="1" applyFont="1" applyFill="1" applyBorder="1" applyAlignment="1">
      <alignment horizontal="center" vertical="center"/>
    </xf>
    <xf numFmtId="0" fontId="4" fillId="6" borderId="29" xfId="0" applyFont="1" applyFill="1" applyBorder="1" applyProtection="1">
      <protection locked="0"/>
    </xf>
    <xf numFmtId="0" fontId="4" fillId="7" borderId="13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/>
    </xf>
    <xf numFmtId="1" fontId="4" fillId="7" borderId="13" xfId="0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/>
    </xf>
    <xf numFmtId="1" fontId="4" fillId="5" borderId="37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6" fillId="5" borderId="14" xfId="0" applyFont="1" applyFill="1" applyBorder="1" applyAlignment="1">
      <alignment wrapText="1"/>
    </xf>
    <xf numFmtId="0" fontId="4" fillId="5" borderId="30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69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left" vertical="top" wrapText="1"/>
    </xf>
    <xf numFmtId="0" fontId="28" fillId="5" borderId="14" xfId="0" applyFont="1" applyFill="1" applyBorder="1" applyAlignment="1">
      <alignment wrapText="1"/>
    </xf>
    <xf numFmtId="0" fontId="6" fillId="5" borderId="13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25" xfId="0" applyFont="1" applyFill="1" applyBorder="1" applyAlignment="1">
      <alignment horizontal="right" vertical="center"/>
    </xf>
    <xf numFmtId="0" fontId="28" fillId="0" borderId="14" xfId="0" applyFont="1" applyFill="1" applyBorder="1" applyAlignment="1">
      <alignment horizontal="right" wrapText="1"/>
    </xf>
    <xf numFmtId="0" fontId="4" fillId="0" borderId="29" xfId="2" applyFont="1" applyFill="1" applyBorder="1" applyAlignment="1" applyProtection="1">
      <alignment horizontal="left" vertical="center" wrapText="1"/>
    </xf>
    <xf numFmtId="0" fontId="1" fillId="0" borderId="7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left" vertical="top"/>
    </xf>
    <xf numFmtId="0" fontId="4" fillId="3" borderId="13" xfId="0" applyFont="1" applyFill="1" applyBorder="1" applyAlignment="1"/>
    <xf numFmtId="1" fontId="4" fillId="3" borderId="31" xfId="0" applyNumberFormat="1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1" fontId="4" fillId="3" borderId="25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wrapText="1"/>
    </xf>
    <xf numFmtId="1" fontId="4" fillId="3" borderId="31" xfId="0" applyNumberFormat="1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7" borderId="14" xfId="0" applyFont="1" applyFill="1" applyBorder="1"/>
    <xf numFmtId="0" fontId="4" fillId="7" borderId="13" xfId="0" applyFont="1" applyFill="1" applyBorder="1" applyAlignment="1"/>
    <xf numFmtId="1" fontId="4" fillId="7" borderId="31" xfId="0" applyNumberFormat="1" applyFont="1" applyFill="1" applyBorder="1" applyAlignment="1">
      <alignment horizontal="center"/>
    </xf>
    <xf numFmtId="0" fontId="4" fillId="7" borderId="31" xfId="0" applyFont="1" applyFill="1" applyBorder="1" applyAlignment="1">
      <alignment horizontal="center"/>
    </xf>
    <xf numFmtId="1" fontId="4" fillId="7" borderId="25" xfId="0" applyNumberFormat="1" applyFont="1" applyFill="1" applyBorder="1" applyAlignment="1">
      <alignment horizontal="center" vertical="center"/>
    </xf>
    <xf numFmtId="0" fontId="2" fillId="7" borderId="0" xfId="0" applyFont="1" applyFill="1"/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wrapText="1"/>
    </xf>
    <xf numFmtId="0" fontId="28" fillId="3" borderId="14" xfId="0" applyFont="1" applyFill="1" applyBorder="1" applyAlignment="1">
      <alignment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vertical="top" wrapText="1"/>
    </xf>
    <xf numFmtId="0" fontId="5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1" fontId="1" fillId="0" borderId="62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/>
    <xf numFmtId="0" fontId="1" fillId="0" borderId="76" xfId="0" applyFont="1" applyFill="1" applyBorder="1" applyAlignment="1">
      <alignment horizontal="center" vertical="center"/>
    </xf>
    <xf numFmtId="0" fontId="4" fillId="0" borderId="76" xfId="0" applyFont="1" applyFill="1" applyBorder="1" applyAlignment="1"/>
    <xf numFmtId="1" fontId="1" fillId="0" borderId="76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left" vertical="top"/>
    </xf>
    <xf numFmtId="0" fontId="1" fillId="0" borderId="33" xfId="0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 applyProtection="1">
      <alignment horizontal="left" vertical="top" wrapText="1"/>
      <protection locked="0"/>
    </xf>
    <xf numFmtId="0" fontId="4" fillId="4" borderId="29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/>
    <xf numFmtId="0" fontId="30" fillId="0" borderId="39" xfId="0" applyFont="1" applyFill="1" applyBorder="1"/>
    <xf numFmtId="0" fontId="0" fillId="0" borderId="0" xfId="0" applyAlignme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4" fillId="8" borderId="56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/>
    </xf>
    <xf numFmtId="0" fontId="30" fillId="8" borderId="0" xfId="0" applyFont="1" applyFill="1"/>
    <xf numFmtId="0" fontId="14" fillId="8" borderId="57" xfId="0" applyFont="1" applyFill="1" applyBorder="1" applyAlignment="1">
      <alignment horizontal="center"/>
    </xf>
    <xf numFmtId="0" fontId="14" fillId="8" borderId="27" xfId="0" applyFont="1" applyFill="1" applyBorder="1" applyAlignment="1">
      <alignment horizontal="center"/>
    </xf>
    <xf numFmtId="0" fontId="14" fillId="8" borderId="13" xfId="0" applyFont="1" applyFill="1" applyBorder="1" applyAlignment="1">
      <alignment horizontal="center"/>
    </xf>
    <xf numFmtId="0" fontId="14" fillId="8" borderId="17" xfId="0" applyFont="1" applyFill="1" applyBorder="1" applyAlignment="1">
      <alignment horizontal="center"/>
    </xf>
    <xf numFmtId="1" fontId="4" fillId="0" borderId="77" xfId="0" applyNumberFormat="1" applyFont="1" applyFill="1" applyBorder="1" applyAlignment="1">
      <alignment horizontal="center"/>
    </xf>
    <xf numFmtId="1" fontId="4" fillId="0" borderId="78" xfId="0" applyNumberFormat="1" applyFont="1" applyFill="1" applyBorder="1" applyAlignment="1">
      <alignment horizontal="center"/>
    </xf>
    <xf numFmtId="0" fontId="4" fillId="0" borderId="78" xfId="0" applyFont="1" applyFill="1" applyBorder="1" applyAlignment="1">
      <alignment horizontal="center"/>
    </xf>
    <xf numFmtId="1" fontId="4" fillId="0" borderId="79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/>
    <xf numFmtId="0" fontId="19" fillId="0" borderId="42" xfId="0" applyFont="1" applyBorder="1" applyAlignment="1">
      <alignment horizontal="center" vertical="center" textRotation="90"/>
    </xf>
    <xf numFmtId="0" fontId="19" fillId="0" borderId="49" xfId="0" applyFont="1" applyBorder="1" applyAlignment="1">
      <alignment horizontal="center" vertical="center" textRotation="90"/>
    </xf>
    <xf numFmtId="0" fontId="19" fillId="0" borderId="55" xfId="0" applyFont="1" applyBorder="1" applyAlignment="1">
      <alignment horizontal="center" vertical="center" textRotation="90"/>
    </xf>
    <xf numFmtId="0" fontId="20" fillId="0" borderId="43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0" fillId="0" borderId="45" xfId="1" applyFont="1" applyBorder="1" applyAlignment="1">
      <alignment horizontal="center" vertical="center"/>
    </xf>
    <xf numFmtId="0" fontId="20" fillId="0" borderId="44" xfId="1" applyFont="1" applyBorder="1" applyAlignment="1">
      <alignment horizontal="center" vertical="center"/>
    </xf>
    <xf numFmtId="0" fontId="20" fillId="0" borderId="40" xfId="1" applyFont="1" applyBorder="1" applyAlignment="1">
      <alignment horizontal="center" vertical="center"/>
    </xf>
    <xf numFmtId="0" fontId="19" fillId="0" borderId="46" xfId="1" applyFont="1" applyBorder="1" applyAlignment="1">
      <alignment horizontal="center" vertical="top"/>
    </xf>
    <xf numFmtId="0" fontId="19" fillId="0" borderId="37" xfId="1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20" fillId="0" borderId="48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 wrapText="1"/>
    </xf>
    <xf numFmtId="0" fontId="26" fillId="0" borderId="59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7" xfId="0" applyFont="1" applyFill="1" applyBorder="1" applyAlignment="1"/>
    <xf numFmtId="0" fontId="15" fillId="0" borderId="13" xfId="0" applyFont="1" applyFill="1" applyBorder="1" applyAlignment="1"/>
    <xf numFmtId="0" fontId="9" fillId="0" borderId="13" xfId="0" applyFont="1" applyFill="1" applyBorder="1" applyAlignment="1"/>
    <xf numFmtId="0" fontId="15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7" xfId="0" applyFont="1" applyFill="1" applyBorder="1" applyAlignment="1"/>
    <xf numFmtId="0" fontId="15" fillId="0" borderId="2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7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/>
    </xf>
    <xf numFmtId="0" fontId="15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9" xfId="0" applyFont="1" applyFill="1" applyBorder="1" applyAlignment="1"/>
    <xf numFmtId="0" fontId="15" fillId="0" borderId="10" xfId="0" applyFont="1" applyFill="1" applyBorder="1" applyAlignment="1"/>
    <xf numFmtId="0" fontId="9" fillId="0" borderId="10" xfId="0" applyFont="1" applyFill="1" applyBorder="1" applyAlignment="1"/>
    <xf numFmtId="0" fontId="15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/>
    <xf numFmtId="0" fontId="15" fillId="0" borderId="65" xfId="0" applyFont="1" applyBorder="1" applyAlignment="1">
      <alignment horizontal="center" vertical="center"/>
    </xf>
    <xf numFmtId="0" fontId="15" fillId="0" borderId="66" xfId="0" applyFont="1" applyFill="1" applyBorder="1" applyAlignment="1">
      <alignment horizontal="left" wrapText="1"/>
    </xf>
    <xf numFmtId="0" fontId="15" fillId="0" borderId="36" xfId="0" applyFont="1" applyFill="1" applyBorder="1" applyAlignment="1">
      <alignment horizontal="left" wrapText="1"/>
    </xf>
    <xf numFmtId="0" fontId="15" fillId="0" borderId="28" xfId="0" applyFont="1" applyFill="1" applyBorder="1" applyAlignment="1">
      <alignment horizontal="left" wrapText="1"/>
    </xf>
    <xf numFmtId="0" fontId="15" fillId="0" borderId="28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23" fillId="0" borderId="0" xfId="0" applyFont="1" applyBorder="1" applyAlignment="1"/>
    <xf numFmtId="0" fontId="9" fillId="0" borderId="0" xfId="0" applyFont="1" applyBorder="1" applyAlignment="1"/>
    <xf numFmtId="0" fontId="23" fillId="0" borderId="67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4" fillId="0" borderId="3" xfId="0" applyFont="1" applyBorder="1" applyAlignment="1"/>
    <xf numFmtId="0" fontId="24" fillId="0" borderId="68" xfId="0" applyFont="1" applyBorder="1" applyAlignment="1"/>
    <xf numFmtId="0" fontId="23" fillId="0" borderId="68" xfId="0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23" fillId="0" borderId="38" xfId="0" applyFont="1" applyBorder="1" applyAlignment="1">
      <alignment horizontal="center" vertical="center" wrapText="1"/>
    </xf>
    <xf numFmtId="0" fontId="23" fillId="0" borderId="69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51" xfId="0" applyFont="1" applyFill="1" applyBorder="1" applyAlignment="1">
      <alignment horizontal="center" vertical="top"/>
    </xf>
    <xf numFmtId="16" fontId="1" fillId="0" borderId="66" xfId="0" applyNumberFormat="1" applyFont="1" applyFill="1" applyBorder="1" applyAlignment="1" applyProtection="1">
      <alignment horizontal="left" vertical="center"/>
    </xf>
    <xf numFmtId="16" fontId="1" fillId="0" borderId="36" xfId="0" applyNumberFormat="1" applyFont="1" applyFill="1" applyBorder="1" applyAlignment="1" applyProtection="1">
      <alignment horizontal="left" vertical="center"/>
    </xf>
    <xf numFmtId="16" fontId="1" fillId="0" borderId="74" xfId="0" applyNumberFormat="1" applyFont="1" applyFill="1" applyBorder="1" applyAlignment="1" applyProtection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" fillId="0" borderId="43" xfId="0" applyFont="1" applyFill="1" applyBorder="1" applyAlignment="1" applyProtection="1">
      <alignment horizontal="center" vertical="center"/>
    </xf>
    <xf numFmtId="0" fontId="1" fillId="0" borderId="44" xfId="0" applyFont="1" applyFill="1" applyBorder="1" applyAlignment="1" applyProtection="1">
      <alignment horizontal="center" vertical="center"/>
    </xf>
    <xf numFmtId="0" fontId="1" fillId="0" borderId="48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horizontal="left" textRotation="90" wrapText="1"/>
    </xf>
    <xf numFmtId="0" fontId="2" fillId="0" borderId="13" xfId="0" applyFont="1" applyFill="1" applyBorder="1" applyAlignment="1">
      <alignment horizontal="left" textRotation="90" wrapText="1"/>
    </xf>
    <xf numFmtId="0" fontId="2" fillId="0" borderId="10" xfId="0" applyFont="1" applyFill="1" applyBorder="1" applyAlignment="1">
      <alignment horizontal="left" textRotation="90" wrapText="1"/>
    </xf>
    <xf numFmtId="49" fontId="3" fillId="0" borderId="2" xfId="0" applyNumberFormat="1" applyFont="1" applyFill="1" applyBorder="1" applyAlignment="1">
      <alignment horizontal="center" textRotation="90"/>
    </xf>
    <xf numFmtId="0" fontId="3" fillId="0" borderId="8" xfId="0" applyFont="1" applyFill="1" applyBorder="1" applyAlignment="1">
      <alignment textRotation="90"/>
    </xf>
    <xf numFmtId="0" fontId="3" fillId="0" borderId="18" xfId="0" applyFont="1" applyFill="1" applyBorder="1" applyAlignment="1">
      <alignment textRotation="90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textRotation="90" wrapText="1"/>
    </xf>
    <xf numFmtId="0" fontId="2" fillId="0" borderId="12" xfId="0" applyFont="1" applyFill="1" applyBorder="1" applyAlignment="1">
      <alignment horizontal="left" textRotation="90" wrapText="1"/>
    </xf>
    <xf numFmtId="0" fontId="2" fillId="0" borderId="19" xfId="0" applyFont="1" applyFill="1" applyBorder="1" applyAlignment="1">
      <alignment horizontal="left" textRotation="90" wrapText="1"/>
    </xf>
    <xf numFmtId="1" fontId="3" fillId="0" borderId="0" xfId="0" applyNumberFormat="1" applyFont="1" applyFill="1" applyBorder="1" applyAlignment="1">
      <alignment horizontal="left" textRotation="90" wrapText="1"/>
    </xf>
    <xf numFmtId="0" fontId="2" fillId="0" borderId="0" xfId="0" applyFont="1" applyFill="1" applyBorder="1" applyAlignment="1">
      <alignment horizontal="left" textRotation="90" wrapText="1"/>
    </xf>
    <xf numFmtId="0" fontId="2" fillId="0" borderId="1" xfId="0" applyFont="1" applyFill="1" applyBorder="1" applyAlignment="1">
      <alignment horizontal="left" textRotation="90" wrapText="1"/>
    </xf>
    <xf numFmtId="1" fontId="3" fillId="0" borderId="13" xfId="0" applyNumberFormat="1" applyFont="1" applyFill="1" applyBorder="1" applyAlignment="1">
      <alignment horizontal="left" textRotation="90" wrapText="1"/>
    </xf>
    <xf numFmtId="1" fontId="3" fillId="0" borderId="10" xfId="0" applyNumberFormat="1" applyFont="1" applyFill="1" applyBorder="1" applyAlignment="1">
      <alignment horizontal="left" textRotation="90" wrapText="1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/>
    <xf numFmtId="0" fontId="1" fillId="0" borderId="29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top"/>
    </xf>
    <xf numFmtId="0" fontId="1" fillId="0" borderId="36" xfId="0" applyFont="1" applyFill="1" applyBorder="1" applyAlignment="1">
      <alignment horizontal="center" vertical="top"/>
    </xf>
    <xf numFmtId="0" fontId="1" fillId="0" borderId="28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 textRotation="90" wrapText="1"/>
    </xf>
    <xf numFmtId="0" fontId="3" fillId="0" borderId="20" xfId="0" applyFont="1" applyFill="1" applyBorder="1" applyAlignment="1">
      <alignment horizontal="left" textRotation="90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8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28" xfId="0" applyFont="1" applyBorder="1" applyAlignment="1">
      <alignment horizontal="left"/>
    </xf>
    <xf numFmtId="0" fontId="2" fillId="0" borderId="13" xfId="0" applyFont="1" applyBorder="1" applyAlignment="1">
      <alignment horizontal="left"/>
    </xf>
  </cellXfs>
  <cellStyles count="3">
    <cellStyle name="Обычный" xfId="0" builtinId="0"/>
    <cellStyle name="Обычный_b_z_05_03v" xfId="2"/>
    <cellStyle name="Обычный_Раб_Біо_хім_7_8_КМ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44"/>
  <sheetViews>
    <sheetView tabSelected="1" topLeftCell="A14" zoomScale="82" zoomScaleNormal="82" workbookViewId="0">
      <selection activeCell="AC22" sqref="AC22"/>
    </sheetView>
  </sheetViews>
  <sheetFormatPr defaultRowHeight="15"/>
  <cols>
    <col min="1" max="4" width="3.5703125" customWidth="1"/>
    <col min="5" max="5" width="4.42578125" customWidth="1"/>
    <col min="6" max="13" width="3.5703125" customWidth="1"/>
    <col min="14" max="14" width="3.85546875" customWidth="1"/>
    <col min="15" max="53" width="3.5703125" customWidth="1"/>
    <col min="257" max="269" width="3.5703125" customWidth="1"/>
    <col min="270" max="270" width="4.140625" customWidth="1"/>
    <col min="271" max="309" width="3.5703125" customWidth="1"/>
    <col min="513" max="525" width="3.5703125" customWidth="1"/>
    <col min="526" max="526" width="4.140625" customWidth="1"/>
    <col min="527" max="565" width="3.5703125" customWidth="1"/>
    <col min="769" max="781" width="3.5703125" customWidth="1"/>
    <col min="782" max="782" width="4.140625" customWidth="1"/>
    <col min="783" max="821" width="3.5703125" customWidth="1"/>
    <col min="1025" max="1037" width="3.5703125" customWidth="1"/>
    <col min="1038" max="1038" width="4.140625" customWidth="1"/>
    <col min="1039" max="1077" width="3.5703125" customWidth="1"/>
    <col min="1281" max="1293" width="3.5703125" customWidth="1"/>
    <col min="1294" max="1294" width="4.140625" customWidth="1"/>
    <col min="1295" max="1333" width="3.5703125" customWidth="1"/>
    <col min="1537" max="1549" width="3.5703125" customWidth="1"/>
    <col min="1550" max="1550" width="4.140625" customWidth="1"/>
    <col min="1551" max="1589" width="3.5703125" customWidth="1"/>
    <col min="1793" max="1805" width="3.5703125" customWidth="1"/>
    <col min="1806" max="1806" width="4.140625" customWidth="1"/>
    <col min="1807" max="1845" width="3.5703125" customWidth="1"/>
    <col min="2049" max="2061" width="3.5703125" customWidth="1"/>
    <col min="2062" max="2062" width="4.140625" customWidth="1"/>
    <col min="2063" max="2101" width="3.5703125" customWidth="1"/>
    <col min="2305" max="2317" width="3.5703125" customWidth="1"/>
    <col min="2318" max="2318" width="4.140625" customWidth="1"/>
    <col min="2319" max="2357" width="3.5703125" customWidth="1"/>
    <col min="2561" max="2573" width="3.5703125" customWidth="1"/>
    <col min="2574" max="2574" width="4.140625" customWidth="1"/>
    <col min="2575" max="2613" width="3.5703125" customWidth="1"/>
    <col min="2817" max="2829" width="3.5703125" customWidth="1"/>
    <col min="2830" max="2830" width="4.140625" customWidth="1"/>
    <col min="2831" max="2869" width="3.5703125" customWidth="1"/>
    <col min="3073" max="3085" width="3.5703125" customWidth="1"/>
    <col min="3086" max="3086" width="4.140625" customWidth="1"/>
    <col min="3087" max="3125" width="3.5703125" customWidth="1"/>
    <col min="3329" max="3341" width="3.5703125" customWidth="1"/>
    <col min="3342" max="3342" width="4.140625" customWidth="1"/>
    <col min="3343" max="3381" width="3.5703125" customWidth="1"/>
    <col min="3585" max="3597" width="3.5703125" customWidth="1"/>
    <col min="3598" max="3598" width="4.140625" customWidth="1"/>
    <col min="3599" max="3637" width="3.5703125" customWidth="1"/>
    <col min="3841" max="3853" width="3.5703125" customWidth="1"/>
    <col min="3854" max="3854" width="4.140625" customWidth="1"/>
    <col min="3855" max="3893" width="3.5703125" customWidth="1"/>
    <col min="4097" max="4109" width="3.5703125" customWidth="1"/>
    <col min="4110" max="4110" width="4.140625" customWidth="1"/>
    <col min="4111" max="4149" width="3.5703125" customWidth="1"/>
    <col min="4353" max="4365" width="3.5703125" customWidth="1"/>
    <col min="4366" max="4366" width="4.140625" customWidth="1"/>
    <col min="4367" max="4405" width="3.5703125" customWidth="1"/>
    <col min="4609" max="4621" width="3.5703125" customWidth="1"/>
    <col min="4622" max="4622" width="4.140625" customWidth="1"/>
    <col min="4623" max="4661" width="3.5703125" customWidth="1"/>
    <col min="4865" max="4877" width="3.5703125" customWidth="1"/>
    <col min="4878" max="4878" width="4.140625" customWidth="1"/>
    <col min="4879" max="4917" width="3.5703125" customWidth="1"/>
    <col min="5121" max="5133" width="3.5703125" customWidth="1"/>
    <col min="5134" max="5134" width="4.140625" customWidth="1"/>
    <col min="5135" max="5173" width="3.5703125" customWidth="1"/>
    <col min="5377" max="5389" width="3.5703125" customWidth="1"/>
    <col min="5390" max="5390" width="4.140625" customWidth="1"/>
    <col min="5391" max="5429" width="3.5703125" customWidth="1"/>
    <col min="5633" max="5645" width="3.5703125" customWidth="1"/>
    <col min="5646" max="5646" width="4.140625" customWidth="1"/>
    <col min="5647" max="5685" width="3.5703125" customWidth="1"/>
    <col min="5889" max="5901" width="3.5703125" customWidth="1"/>
    <col min="5902" max="5902" width="4.140625" customWidth="1"/>
    <col min="5903" max="5941" width="3.5703125" customWidth="1"/>
    <col min="6145" max="6157" width="3.5703125" customWidth="1"/>
    <col min="6158" max="6158" width="4.140625" customWidth="1"/>
    <col min="6159" max="6197" width="3.5703125" customWidth="1"/>
    <col min="6401" max="6413" width="3.5703125" customWidth="1"/>
    <col min="6414" max="6414" width="4.140625" customWidth="1"/>
    <col min="6415" max="6453" width="3.5703125" customWidth="1"/>
    <col min="6657" max="6669" width="3.5703125" customWidth="1"/>
    <col min="6670" max="6670" width="4.140625" customWidth="1"/>
    <col min="6671" max="6709" width="3.5703125" customWidth="1"/>
    <col min="6913" max="6925" width="3.5703125" customWidth="1"/>
    <col min="6926" max="6926" width="4.140625" customWidth="1"/>
    <col min="6927" max="6965" width="3.5703125" customWidth="1"/>
    <col min="7169" max="7181" width="3.5703125" customWidth="1"/>
    <col min="7182" max="7182" width="4.140625" customWidth="1"/>
    <col min="7183" max="7221" width="3.5703125" customWidth="1"/>
    <col min="7425" max="7437" width="3.5703125" customWidth="1"/>
    <col min="7438" max="7438" width="4.140625" customWidth="1"/>
    <col min="7439" max="7477" width="3.5703125" customWidth="1"/>
    <col min="7681" max="7693" width="3.5703125" customWidth="1"/>
    <col min="7694" max="7694" width="4.140625" customWidth="1"/>
    <col min="7695" max="7733" width="3.5703125" customWidth="1"/>
    <col min="7937" max="7949" width="3.5703125" customWidth="1"/>
    <col min="7950" max="7950" width="4.140625" customWidth="1"/>
    <col min="7951" max="7989" width="3.5703125" customWidth="1"/>
    <col min="8193" max="8205" width="3.5703125" customWidth="1"/>
    <col min="8206" max="8206" width="4.140625" customWidth="1"/>
    <col min="8207" max="8245" width="3.5703125" customWidth="1"/>
    <col min="8449" max="8461" width="3.5703125" customWidth="1"/>
    <col min="8462" max="8462" width="4.140625" customWidth="1"/>
    <col min="8463" max="8501" width="3.5703125" customWidth="1"/>
    <col min="8705" max="8717" width="3.5703125" customWidth="1"/>
    <col min="8718" max="8718" width="4.140625" customWidth="1"/>
    <col min="8719" max="8757" width="3.5703125" customWidth="1"/>
    <col min="8961" max="8973" width="3.5703125" customWidth="1"/>
    <col min="8974" max="8974" width="4.140625" customWidth="1"/>
    <col min="8975" max="9013" width="3.5703125" customWidth="1"/>
    <col min="9217" max="9229" width="3.5703125" customWidth="1"/>
    <col min="9230" max="9230" width="4.140625" customWidth="1"/>
    <col min="9231" max="9269" width="3.5703125" customWidth="1"/>
    <col min="9473" max="9485" width="3.5703125" customWidth="1"/>
    <col min="9486" max="9486" width="4.140625" customWidth="1"/>
    <col min="9487" max="9525" width="3.5703125" customWidth="1"/>
    <col min="9729" max="9741" width="3.5703125" customWidth="1"/>
    <col min="9742" max="9742" width="4.140625" customWidth="1"/>
    <col min="9743" max="9781" width="3.5703125" customWidth="1"/>
    <col min="9985" max="9997" width="3.5703125" customWidth="1"/>
    <col min="9998" max="9998" width="4.140625" customWidth="1"/>
    <col min="9999" max="10037" width="3.5703125" customWidth="1"/>
    <col min="10241" max="10253" width="3.5703125" customWidth="1"/>
    <col min="10254" max="10254" width="4.140625" customWidth="1"/>
    <col min="10255" max="10293" width="3.5703125" customWidth="1"/>
    <col min="10497" max="10509" width="3.5703125" customWidth="1"/>
    <col min="10510" max="10510" width="4.140625" customWidth="1"/>
    <col min="10511" max="10549" width="3.5703125" customWidth="1"/>
    <col min="10753" max="10765" width="3.5703125" customWidth="1"/>
    <col min="10766" max="10766" width="4.140625" customWidth="1"/>
    <col min="10767" max="10805" width="3.5703125" customWidth="1"/>
    <col min="11009" max="11021" width="3.5703125" customWidth="1"/>
    <col min="11022" max="11022" width="4.140625" customWidth="1"/>
    <col min="11023" max="11061" width="3.5703125" customWidth="1"/>
    <col min="11265" max="11277" width="3.5703125" customWidth="1"/>
    <col min="11278" max="11278" width="4.140625" customWidth="1"/>
    <col min="11279" max="11317" width="3.5703125" customWidth="1"/>
    <col min="11521" max="11533" width="3.5703125" customWidth="1"/>
    <col min="11534" max="11534" width="4.140625" customWidth="1"/>
    <col min="11535" max="11573" width="3.5703125" customWidth="1"/>
    <col min="11777" max="11789" width="3.5703125" customWidth="1"/>
    <col min="11790" max="11790" width="4.140625" customWidth="1"/>
    <col min="11791" max="11829" width="3.5703125" customWidth="1"/>
    <col min="12033" max="12045" width="3.5703125" customWidth="1"/>
    <col min="12046" max="12046" width="4.140625" customWidth="1"/>
    <col min="12047" max="12085" width="3.5703125" customWidth="1"/>
    <col min="12289" max="12301" width="3.5703125" customWidth="1"/>
    <col min="12302" max="12302" width="4.140625" customWidth="1"/>
    <col min="12303" max="12341" width="3.5703125" customWidth="1"/>
    <col min="12545" max="12557" width="3.5703125" customWidth="1"/>
    <col min="12558" max="12558" width="4.140625" customWidth="1"/>
    <col min="12559" max="12597" width="3.5703125" customWidth="1"/>
    <col min="12801" max="12813" width="3.5703125" customWidth="1"/>
    <col min="12814" max="12814" width="4.140625" customWidth="1"/>
    <col min="12815" max="12853" width="3.5703125" customWidth="1"/>
    <col min="13057" max="13069" width="3.5703125" customWidth="1"/>
    <col min="13070" max="13070" width="4.140625" customWidth="1"/>
    <col min="13071" max="13109" width="3.5703125" customWidth="1"/>
    <col min="13313" max="13325" width="3.5703125" customWidth="1"/>
    <col min="13326" max="13326" width="4.140625" customWidth="1"/>
    <col min="13327" max="13365" width="3.5703125" customWidth="1"/>
    <col min="13569" max="13581" width="3.5703125" customWidth="1"/>
    <col min="13582" max="13582" width="4.140625" customWidth="1"/>
    <col min="13583" max="13621" width="3.5703125" customWidth="1"/>
    <col min="13825" max="13837" width="3.5703125" customWidth="1"/>
    <col min="13838" max="13838" width="4.140625" customWidth="1"/>
    <col min="13839" max="13877" width="3.5703125" customWidth="1"/>
    <col min="14081" max="14093" width="3.5703125" customWidth="1"/>
    <col min="14094" max="14094" width="4.140625" customWidth="1"/>
    <col min="14095" max="14133" width="3.5703125" customWidth="1"/>
    <col min="14337" max="14349" width="3.5703125" customWidth="1"/>
    <col min="14350" max="14350" width="4.140625" customWidth="1"/>
    <col min="14351" max="14389" width="3.5703125" customWidth="1"/>
    <col min="14593" max="14605" width="3.5703125" customWidth="1"/>
    <col min="14606" max="14606" width="4.140625" customWidth="1"/>
    <col min="14607" max="14645" width="3.5703125" customWidth="1"/>
    <col min="14849" max="14861" width="3.5703125" customWidth="1"/>
    <col min="14862" max="14862" width="4.140625" customWidth="1"/>
    <col min="14863" max="14901" width="3.5703125" customWidth="1"/>
    <col min="15105" max="15117" width="3.5703125" customWidth="1"/>
    <col min="15118" max="15118" width="4.140625" customWidth="1"/>
    <col min="15119" max="15157" width="3.5703125" customWidth="1"/>
    <col min="15361" max="15373" width="3.5703125" customWidth="1"/>
    <col min="15374" max="15374" width="4.140625" customWidth="1"/>
    <col min="15375" max="15413" width="3.5703125" customWidth="1"/>
    <col min="15617" max="15629" width="3.5703125" customWidth="1"/>
    <col min="15630" max="15630" width="4.140625" customWidth="1"/>
    <col min="15631" max="15669" width="3.5703125" customWidth="1"/>
    <col min="15873" max="15885" width="3.5703125" customWidth="1"/>
    <col min="15886" max="15886" width="4.140625" customWidth="1"/>
    <col min="15887" max="15925" width="3.5703125" customWidth="1"/>
    <col min="16129" max="16141" width="3.5703125" customWidth="1"/>
    <col min="16142" max="16142" width="4.140625" customWidth="1"/>
    <col min="16143" max="16181" width="3.5703125" customWidth="1"/>
  </cols>
  <sheetData>
    <row r="1" spans="1:61" ht="18.75">
      <c r="A1" s="79"/>
      <c r="B1" s="79"/>
      <c r="C1" s="79"/>
      <c r="D1" s="79"/>
      <c r="E1" s="79"/>
      <c r="F1" s="79"/>
      <c r="G1" s="79"/>
      <c r="H1" s="80"/>
      <c r="I1" s="80"/>
      <c r="J1" s="80"/>
      <c r="K1" s="287" t="s">
        <v>98</v>
      </c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80"/>
      <c r="AT1" s="80"/>
      <c r="AU1" s="80"/>
      <c r="AV1" s="79"/>
      <c r="AW1" s="79"/>
      <c r="AX1" s="79"/>
      <c r="AY1" s="79"/>
      <c r="AZ1" s="79"/>
      <c r="BA1" s="79"/>
    </row>
    <row r="2" spans="1:61" ht="18.75">
      <c r="A2" s="79"/>
      <c r="B2" s="79"/>
      <c r="C2" s="79"/>
      <c r="D2" s="79"/>
      <c r="E2" s="79"/>
      <c r="F2" s="79"/>
      <c r="G2" s="79"/>
      <c r="H2" s="287" t="s">
        <v>99</v>
      </c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79"/>
      <c r="AW2" s="79"/>
      <c r="AX2" s="79"/>
      <c r="AY2" s="79"/>
      <c r="AZ2" s="79"/>
      <c r="BA2" s="79"/>
    </row>
    <row r="3" spans="1:61" ht="15.7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</row>
    <row r="4" spans="1:61" ht="22.5">
      <c r="A4" s="288"/>
      <c r="B4" s="288"/>
      <c r="C4" s="288"/>
      <c r="D4" s="288"/>
      <c r="E4" s="288"/>
      <c r="F4" s="288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289" t="s">
        <v>101</v>
      </c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</row>
    <row r="5" spans="1:61" ht="18" customHeight="1">
      <c r="A5" s="285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79"/>
      <c r="N5" s="291" t="s">
        <v>211</v>
      </c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3"/>
      <c r="AD5" s="293"/>
      <c r="AE5" s="293"/>
      <c r="AF5" s="293"/>
      <c r="AG5" s="293"/>
      <c r="AH5" s="293"/>
      <c r="AI5" s="293"/>
      <c r="AJ5" s="293"/>
      <c r="AK5" s="293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</row>
    <row r="6" spans="1:61" ht="18" customHeight="1">
      <c r="A6" s="285" t="s">
        <v>100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79"/>
      <c r="N6" s="266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3"/>
      <c r="AD6" s="263"/>
      <c r="AE6" s="263"/>
      <c r="AF6" s="263"/>
      <c r="AG6" s="263"/>
      <c r="AH6" s="263"/>
      <c r="AI6" s="263"/>
      <c r="AJ6" s="263"/>
      <c r="AK6" s="263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</row>
    <row r="7" spans="1:61" ht="18" customHeight="1">
      <c r="A7" s="285" t="s">
        <v>103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79"/>
      <c r="N7" s="266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3"/>
      <c r="AD7" s="263"/>
      <c r="AE7" s="263"/>
      <c r="AF7" s="263"/>
      <c r="AG7" s="263"/>
      <c r="AH7" s="263"/>
      <c r="AI7" s="263"/>
      <c r="AJ7" s="263"/>
      <c r="AK7" s="263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5"/>
    </row>
    <row r="8" spans="1:61" ht="18.75">
      <c r="A8" s="286" t="s">
        <v>104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79"/>
      <c r="N8" s="282" t="s">
        <v>203</v>
      </c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4"/>
      <c r="AE8" s="284"/>
      <c r="AF8" s="284"/>
      <c r="AG8" s="284"/>
      <c r="AH8" s="284"/>
      <c r="AI8" s="284"/>
      <c r="AJ8" s="284"/>
      <c r="AK8" s="284"/>
      <c r="AL8" s="282" t="s">
        <v>102</v>
      </c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</row>
    <row r="9" spans="1:61" ht="18.75">
      <c r="A9" s="79" t="s">
        <v>105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282" t="s">
        <v>204</v>
      </c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4"/>
      <c r="AF9" s="284"/>
      <c r="AG9" s="284"/>
      <c r="AH9" s="284"/>
      <c r="AI9" s="284"/>
      <c r="AJ9" s="284"/>
      <c r="AK9" s="284"/>
      <c r="AL9" s="282" t="s">
        <v>207</v>
      </c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</row>
    <row r="10" spans="1:61" ht="18.7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282" t="s">
        <v>205</v>
      </c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2" t="s">
        <v>208</v>
      </c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</row>
    <row r="11" spans="1:61" ht="21.75" customHeigh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305" t="s">
        <v>206</v>
      </c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282" t="s">
        <v>209</v>
      </c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</row>
    <row r="12" spans="1:61" ht="21.75" customHeight="1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283" t="s">
        <v>210</v>
      </c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</row>
    <row r="13" spans="1:61" ht="35.25" customHeight="1">
      <c r="A13" s="131" t="s">
        <v>106</v>
      </c>
      <c r="B13" s="306" t="s">
        <v>107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282"/>
      <c r="P13" s="282"/>
      <c r="Q13" s="282"/>
      <c r="R13" s="282"/>
      <c r="S13" s="282"/>
      <c r="T13" s="282"/>
      <c r="U13" s="282"/>
      <c r="V13" s="282"/>
      <c r="W13" s="282"/>
      <c r="X13" s="81"/>
      <c r="Y13" s="81"/>
      <c r="Z13" s="81"/>
      <c r="AA13" s="81"/>
      <c r="AB13" s="81"/>
      <c r="AC13" s="81"/>
      <c r="AD13" s="81"/>
      <c r="AE13" s="83"/>
      <c r="AF13" s="83"/>
      <c r="AG13" s="83"/>
      <c r="AH13" s="83"/>
      <c r="AI13" s="83"/>
      <c r="AJ13" s="83"/>
      <c r="AK13" s="83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</row>
    <row r="14" spans="1:61" ht="16.5" thickBot="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</row>
    <row r="15" spans="1:61">
      <c r="A15" s="294" t="s">
        <v>108</v>
      </c>
      <c r="B15" s="297" t="s">
        <v>109</v>
      </c>
      <c r="C15" s="298"/>
      <c r="D15" s="298"/>
      <c r="E15" s="299"/>
      <c r="F15" s="300" t="s">
        <v>110</v>
      </c>
      <c r="G15" s="301"/>
      <c r="H15" s="301"/>
      <c r="I15" s="302"/>
      <c r="J15" s="84">
        <v>29</v>
      </c>
      <c r="K15" s="300" t="s">
        <v>111</v>
      </c>
      <c r="L15" s="301"/>
      <c r="M15" s="302"/>
      <c r="N15" s="85">
        <v>26</v>
      </c>
      <c r="O15" s="300" t="s">
        <v>112</v>
      </c>
      <c r="P15" s="301"/>
      <c r="Q15" s="301"/>
      <c r="R15" s="302"/>
      <c r="S15" s="303">
        <v>31</v>
      </c>
      <c r="T15" s="300" t="s">
        <v>113</v>
      </c>
      <c r="U15" s="301"/>
      <c r="V15" s="302"/>
      <c r="W15" s="86"/>
      <c r="X15" s="84">
        <v>30</v>
      </c>
      <c r="Y15" s="300" t="s">
        <v>114</v>
      </c>
      <c r="Z15" s="301"/>
      <c r="AA15" s="302"/>
      <c r="AB15" s="84">
        <v>27</v>
      </c>
      <c r="AC15" s="300" t="s">
        <v>115</v>
      </c>
      <c r="AD15" s="301"/>
      <c r="AE15" s="301"/>
      <c r="AF15" s="302"/>
      <c r="AG15" s="301" t="s">
        <v>116</v>
      </c>
      <c r="AH15" s="301"/>
      <c r="AI15" s="301"/>
      <c r="AJ15" s="302"/>
      <c r="AK15" s="87">
        <v>29</v>
      </c>
      <c r="AL15" s="301" t="s">
        <v>117</v>
      </c>
      <c r="AM15" s="301"/>
      <c r="AN15" s="302"/>
      <c r="AO15" s="84">
        <v>27</v>
      </c>
      <c r="AP15" s="300" t="s">
        <v>118</v>
      </c>
      <c r="AQ15" s="301"/>
      <c r="AR15" s="301"/>
      <c r="AS15" s="302"/>
      <c r="AT15" s="300" t="s">
        <v>119</v>
      </c>
      <c r="AU15" s="301"/>
      <c r="AV15" s="301"/>
      <c r="AW15" s="302"/>
      <c r="AX15" s="84">
        <v>29</v>
      </c>
      <c r="AY15" s="301" t="s">
        <v>120</v>
      </c>
      <c r="AZ15" s="301"/>
      <c r="BA15" s="308"/>
    </row>
    <row r="16" spans="1:61">
      <c r="A16" s="295"/>
      <c r="B16" s="88">
        <v>3</v>
      </c>
      <c r="C16" s="89">
        <v>10</v>
      </c>
      <c r="D16" s="89">
        <v>17</v>
      </c>
      <c r="E16" s="89">
        <v>24</v>
      </c>
      <c r="F16" s="90">
        <v>1</v>
      </c>
      <c r="G16" s="89">
        <v>8</v>
      </c>
      <c r="H16" s="89">
        <v>15</v>
      </c>
      <c r="I16" s="89">
        <v>22</v>
      </c>
      <c r="J16" s="91"/>
      <c r="K16" s="89">
        <v>5</v>
      </c>
      <c r="L16" s="89">
        <v>12</v>
      </c>
      <c r="M16" s="89">
        <v>19</v>
      </c>
      <c r="N16" s="89"/>
      <c r="O16" s="91">
        <v>3</v>
      </c>
      <c r="P16" s="92">
        <v>10</v>
      </c>
      <c r="Q16" s="89">
        <v>17</v>
      </c>
      <c r="R16" s="89">
        <v>24</v>
      </c>
      <c r="S16" s="304"/>
      <c r="T16" s="89">
        <v>7</v>
      </c>
      <c r="U16" s="89">
        <v>14</v>
      </c>
      <c r="V16" s="89">
        <v>21</v>
      </c>
      <c r="W16" s="89">
        <v>28</v>
      </c>
      <c r="X16" s="89"/>
      <c r="Y16" s="89">
        <v>6</v>
      </c>
      <c r="Z16" s="89">
        <v>13</v>
      </c>
      <c r="AA16" s="93">
        <v>20</v>
      </c>
      <c r="AB16" s="91"/>
      <c r="AC16" s="89">
        <v>4</v>
      </c>
      <c r="AD16" s="89">
        <v>11</v>
      </c>
      <c r="AE16" s="89">
        <v>18</v>
      </c>
      <c r="AF16" s="91">
        <v>25</v>
      </c>
      <c r="AG16" s="89">
        <v>1</v>
      </c>
      <c r="AH16" s="89">
        <v>8</v>
      </c>
      <c r="AI16" s="89">
        <v>15</v>
      </c>
      <c r="AJ16" s="91">
        <v>22</v>
      </c>
      <c r="AK16" s="89"/>
      <c r="AL16" s="89">
        <v>6</v>
      </c>
      <c r="AM16" s="89">
        <v>13</v>
      </c>
      <c r="AN16" s="89">
        <v>20</v>
      </c>
      <c r="AO16" s="94"/>
      <c r="AP16" s="89">
        <v>3</v>
      </c>
      <c r="AQ16" s="89">
        <v>10</v>
      </c>
      <c r="AR16" s="89">
        <v>17</v>
      </c>
      <c r="AS16" s="91">
        <v>24</v>
      </c>
      <c r="AT16" s="89">
        <v>1</v>
      </c>
      <c r="AU16" s="89">
        <v>8</v>
      </c>
      <c r="AV16" s="95">
        <v>15</v>
      </c>
      <c r="AW16" s="96">
        <v>22</v>
      </c>
      <c r="AX16" s="89"/>
      <c r="AY16" s="96">
        <v>5</v>
      </c>
      <c r="AZ16" s="96">
        <v>12</v>
      </c>
      <c r="BA16" s="97">
        <v>19</v>
      </c>
    </row>
    <row r="17" spans="1:53">
      <c r="A17" s="295"/>
      <c r="B17" s="98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100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101"/>
    </row>
    <row r="18" spans="1:53" ht="15.75" thickBot="1">
      <c r="A18" s="296"/>
      <c r="B18" s="92">
        <v>9</v>
      </c>
      <c r="C18" s="89">
        <v>16</v>
      </c>
      <c r="D18" s="89">
        <v>23</v>
      </c>
      <c r="E18" s="89">
        <v>30</v>
      </c>
      <c r="F18" s="89">
        <v>7</v>
      </c>
      <c r="G18" s="89">
        <v>14</v>
      </c>
      <c r="H18" s="89">
        <v>21</v>
      </c>
      <c r="I18" s="89">
        <v>28</v>
      </c>
      <c r="J18" s="89">
        <v>4</v>
      </c>
      <c r="K18" s="89">
        <v>11</v>
      </c>
      <c r="L18" s="89">
        <v>18</v>
      </c>
      <c r="M18" s="89">
        <v>25</v>
      </c>
      <c r="N18" s="89">
        <v>2</v>
      </c>
      <c r="O18" s="89">
        <v>9</v>
      </c>
      <c r="P18" s="89">
        <v>16</v>
      </c>
      <c r="Q18" s="89">
        <v>23</v>
      </c>
      <c r="R18" s="89">
        <v>30</v>
      </c>
      <c r="S18" s="89">
        <v>6</v>
      </c>
      <c r="T18" s="89">
        <v>13</v>
      </c>
      <c r="U18" s="89">
        <v>20</v>
      </c>
      <c r="V18" s="89">
        <v>27</v>
      </c>
      <c r="W18" s="89">
        <v>3</v>
      </c>
      <c r="X18" s="89">
        <v>5</v>
      </c>
      <c r="Y18" s="89">
        <v>12</v>
      </c>
      <c r="Z18" s="89">
        <v>19</v>
      </c>
      <c r="AA18" s="89">
        <v>26</v>
      </c>
      <c r="AB18" s="89">
        <v>3</v>
      </c>
      <c r="AC18" s="89">
        <v>10</v>
      </c>
      <c r="AD18" s="89">
        <v>17</v>
      </c>
      <c r="AE18" s="89">
        <v>24</v>
      </c>
      <c r="AF18" s="89">
        <v>31</v>
      </c>
      <c r="AG18" s="89">
        <v>7</v>
      </c>
      <c r="AH18" s="89">
        <v>14</v>
      </c>
      <c r="AI18" s="89">
        <v>21</v>
      </c>
      <c r="AJ18" s="89">
        <v>28</v>
      </c>
      <c r="AK18" s="89">
        <v>5</v>
      </c>
      <c r="AL18" s="89">
        <v>12</v>
      </c>
      <c r="AM18" s="89">
        <v>19</v>
      </c>
      <c r="AN18" s="89">
        <v>26</v>
      </c>
      <c r="AO18" s="89">
        <v>2</v>
      </c>
      <c r="AP18" s="89">
        <v>9</v>
      </c>
      <c r="AQ18" s="89">
        <v>16</v>
      </c>
      <c r="AR18" s="89">
        <v>23</v>
      </c>
      <c r="AS18" s="89">
        <v>30</v>
      </c>
      <c r="AT18" s="89">
        <v>7</v>
      </c>
      <c r="AU18" s="89">
        <v>14</v>
      </c>
      <c r="AV18" s="89">
        <v>21</v>
      </c>
      <c r="AW18" s="89">
        <v>28</v>
      </c>
      <c r="AX18" s="89">
        <v>4</v>
      </c>
      <c r="AY18" s="89">
        <v>11</v>
      </c>
      <c r="AZ18" s="89">
        <v>18</v>
      </c>
      <c r="BA18" s="102">
        <v>25</v>
      </c>
    </row>
    <row r="19" spans="1:53" ht="15.75" thickBot="1">
      <c r="A19" s="103"/>
      <c r="B19" s="92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102"/>
    </row>
    <row r="20" spans="1:53" s="271" customFormat="1" ht="15.75">
      <c r="A20" s="267" t="s">
        <v>121</v>
      </c>
      <c r="B20" s="268"/>
      <c r="C20" s="269"/>
      <c r="D20" s="269"/>
      <c r="E20" s="269"/>
      <c r="F20" s="269" t="s">
        <v>202</v>
      </c>
      <c r="G20" s="269" t="s">
        <v>202</v>
      </c>
      <c r="H20" s="269"/>
      <c r="I20" s="269"/>
      <c r="J20" s="269" t="s">
        <v>122</v>
      </c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 t="s">
        <v>123</v>
      </c>
      <c r="W20" s="269" t="s">
        <v>123</v>
      </c>
      <c r="X20" s="269"/>
      <c r="Y20" s="269"/>
      <c r="Z20" s="269" t="s">
        <v>202</v>
      </c>
      <c r="AA20" s="269" t="s">
        <v>202</v>
      </c>
      <c r="AB20" s="269"/>
      <c r="AC20" s="269"/>
      <c r="AD20" s="269"/>
      <c r="AE20" s="269"/>
      <c r="AF20" s="269" t="s">
        <v>122</v>
      </c>
      <c r="AG20" s="269"/>
      <c r="AH20" s="269"/>
      <c r="AI20" s="269"/>
      <c r="AJ20" s="269"/>
      <c r="AK20" s="269"/>
      <c r="AL20" s="269"/>
      <c r="AM20" s="269" t="s">
        <v>124</v>
      </c>
      <c r="AN20" s="269" t="s">
        <v>124</v>
      </c>
      <c r="AO20" s="269"/>
      <c r="AP20" s="269"/>
      <c r="AQ20" s="269"/>
      <c r="AR20" s="269" t="s">
        <v>123</v>
      </c>
      <c r="AS20" s="269" t="s">
        <v>123</v>
      </c>
      <c r="AT20" s="269" t="s">
        <v>123</v>
      </c>
      <c r="AU20" s="269" t="s">
        <v>123</v>
      </c>
      <c r="AV20" s="269" t="s">
        <v>123</v>
      </c>
      <c r="AW20" s="269" t="s">
        <v>123</v>
      </c>
      <c r="AX20" s="269" t="s">
        <v>123</v>
      </c>
      <c r="AY20" s="269" t="s">
        <v>123</v>
      </c>
      <c r="AZ20" s="269" t="s">
        <v>123</v>
      </c>
      <c r="BA20" s="270" t="s">
        <v>123</v>
      </c>
    </row>
    <row r="21" spans="1:53" s="271" customFormat="1" ht="15.75">
      <c r="A21" s="272" t="s">
        <v>125</v>
      </c>
      <c r="B21" s="273"/>
      <c r="C21" s="274"/>
      <c r="D21" s="274"/>
      <c r="E21" s="274"/>
      <c r="F21" s="274" t="s">
        <v>126</v>
      </c>
      <c r="G21" s="274" t="s">
        <v>126</v>
      </c>
      <c r="H21" s="274" t="s">
        <v>202</v>
      </c>
      <c r="I21" s="274" t="s">
        <v>202</v>
      </c>
      <c r="J21" s="274"/>
      <c r="K21" s="274" t="s">
        <v>122</v>
      </c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 t="s">
        <v>123</v>
      </c>
      <c r="W21" s="274" t="s">
        <v>123</v>
      </c>
      <c r="X21" s="274"/>
      <c r="Y21" s="274"/>
      <c r="Z21" s="274"/>
      <c r="AA21" s="274"/>
      <c r="AB21" s="274"/>
      <c r="AC21" s="274" t="s">
        <v>202</v>
      </c>
      <c r="AD21" s="274" t="s">
        <v>202</v>
      </c>
      <c r="AE21" s="274"/>
      <c r="AF21" s="274"/>
      <c r="AG21" s="274"/>
      <c r="AH21" s="274"/>
      <c r="AI21" s="274" t="s">
        <v>122</v>
      </c>
      <c r="AJ21" s="274"/>
      <c r="AK21" s="274"/>
      <c r="AL21" s="274"/>
      <c r="AM21" s="274"/>
      <c r="AN21" s="274"/>
      <c r="AO21" s="274"/>
      <c r="AP21" s="274"/>
      <c r="AQ21" s="274"/>
      <c r="AR21" s="274" t="s">
        <v>123</v>
      </c>
      <c r="AS21" s="274" t="s">
        <v>123</v>
      </c>
      <c r="AT21" s="274" t="s">
        <v>123</v>
      </c>
      <c r="AU21" s="274" t="s">
        <v>123</v>
      </c>
      <c r="AV21" s="274" t="s">
        <v>123</v>
      </c>
      <c r="AW21" s="274" t="s">
        <v>123</v>
      </c>
      <c r="AX21" s="274" t="s">
        <v>123</v>
      </c>
      <c r="AY21" s="274" t="s">
        <v>123</v>
      </c>
      <c r="AZ21" s="274" t="s">
        <v>123</v>
      </c>
      <c r="BA21" s="275" t="s">
        <v>123</v>
      </c>
    </row>
    <row r="22" spans="1:53" ht="15.75">
      <c r="A22" s="104" t="s">
        <v>127</v>
      </c>
      <c r="B22" s="105"/>
      <c r="C22" s="106"/>
      <c r="D22" s="106"/>
      <c r="E22" s="106"/>
      <c r="F22" s="106" t="s">
        <v>126</v>
      </c>
      <c r="G22" s="106" t="s">
        <v>126</v>
      </c>
      <c r="H22" s="106" t="s">
        <v>202</v>
      </c>
      <c r="I22" s="106" t="s">
        <v>202</v>
      </c>
      <c r="J22" s="106"/>
      <c r="K22" s="107"/>
      <c r="L22" s="107"/>
      <c r="M22" s="107"/>
      <c r="N22" s="107"/>
      <c r="O22" s="107" t="s">
        <v>122</v>
      </c>
      <c r="P22" s="107"/>
      <c r="Q22" s="107"/>
      <c r="R22" s="107"/>
      <c r="S22" s="107"/>
      <c r="T22" s="107"/>
      <c r="U22" s="107"/>
      <c r="V22" s="107" t="s">
        <v>123</v>
      </c>
      <c r="W22" s="107" t="s">
        <v>123</v>
      </c>
      <c r="X22" s="107"/>
      <c r="Y22" s="107"/>
      <c r="Z22" s="107"/>
      <c r="AA22" s="107"/>
      <c r="AB22" s="107"/>
      <c r="AC22" s="107"/>
      <c r="AD22" s="107"/>
      <c r="AE22" s="107" t="s">
        <v>202</v>
      </c>
      <c r="AF22" s="107" t="s">
        <v>202</v>
      </c>
      <c r="AG22" s="107" t="s">
        <v>202</v>
      </c>
      <c r="AH22" s="107"/>
      <c r="AI22" s="107"/>
      <c r="AJ22" s="107"/>
      <c r="AK22" s="107"/>
      <c r="AL22" s="107"/>
      <c r="AM22" s="107" t="s">
        <v>122</v>
      </c>
      <c r="AN22" s="107"/>
      <c r="AO22" s="107"/>
      <c r="AP22" s="107"/>
      <c r="AQ22" s="107"/>
      <c r="AR22" s="107" t="s">
        <v>123</v>
      </c>
      <c r="AS22" s="107" t="s">
        <v>123</v>
      </c>
      <c r="AT22" s="107" t="s">
        <v>123</v>
      </c>
      <c r="AU22" s="107" t="s">
        <v>123</v>
      </c>
      <c r="AV22" s="107" t="s">
        <v>123</v>
      </c>
      <c r="AW22" s="107" t="s">
        <v>123</v>
      </c>
      <c r="AX22" s="107" t="s">
        <v>123</v>
      </c>
      <c r="AY22" s="107" t="s">
        <v>123</v>
      </c>
      <c r="AZ22" s="107" t="s">
        <v>123</v>
      </c>
      <c r="BA22" s="108" t="s">
        <v>123</v>
      </c>
    </row>
    <row r="23" spans="1:53" ht="16.5" thickBot="1">
      <c r="A23" s="104" t="s">
        <v>128</v>
      </c>
      <c r="B23" s="105"/>
      <c r="C23" s="106"/>
      <c r="D23" s="106" t="s">
        <v>202</v>
      </c>
      <c r="E23" s="106" t="s">
        <v>202</v>
      </c>
      <c r="F23" s="106" t="s">
        <v>202</v>
      </c>
      <c r="G23" s="106"/>
      <c r="H23" s="107" t="s">
        <v>126</v>
      </c>
      <c r="I23" s="107" t="s">
        <v>126</v>
      </c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 t="s">
        <v>123</v>
      </c>
      <c r="W23" s="107" t="s">
        <v>123</v>
      </c>
      <c r="X23" s="107"/>
      <c r="Y23" s="107" t="s">
        <v>124</v>
      </c>
      <c r="Z23" s="107" t="s">
        <v>124</v>
      </c>
      <c r="AA23" s="107" t="s">
        <v>124</v>
      </c>
      <c r="AB23" s="107" t="s">
        <v>124</v>
      </c>
      <c r="AC23" s="107" t="s">
        <v>124</v>
      </c>
      <c r="AD23" s="107" t="s">
        <v>124</v>
      </c>
      <c r="AE23" s="107" t="s">
        <v>202</v>
      </c>
      <c r="AF23" s="107" t="s">
        <v>202</v>
      </c>
      <c r="AG23" s="107" t="s">
        <v>202</v>
      </c>
      <c r="AH23" s="107"/>
      <c r="AI23" s="107"/>
      <c r="AJ23" s="107"/>
      <c r="AK23" s="107"/>
      <c r="AL23" s="107"/>
      <c r="AM23" s="107" t="s">
        <v>122</v>
      </c>
      <c r="AN23" s="107"/>
      <c r="AO23" s="107"/>
      <c r="AP23" s="107"/>
      <c r="AQ23" s="107"/>
      <c r="AR23" s="107" t="s">
        <v>129</v>
      </c>
      <c r="AS23" s="109"/>
      <c r="AT23" s="109"/>
      <c r="AU23" s="109"/>
      <c r="AV23" s="109"/>
      <c r="AW23" s="109"/>
      <c r="AX23" s="109"/>
      <c r="AY23" s="109"/>
      <c r="AZ23" s="109"/>
      <c r="BA23" s="110"/>
    </row>
    <row r="24" spans="1:53" ht="16.5" thickBot="1">
      <c r="A24" s="111"/>
      <c r="B24" s="112">
        <v>1</v>
      </c>
      <c r="C24" s="113">
        <v>2</v>
      </c>
      <c r="D24" s="113">
        <v>3</v>
      </c>
      <c r="E24" s="113">
        <v>4</v>
      </c>
      <c r="F24" s="113">
        <v>5</v>
      </c>
      <c r="G24" s="113">
        <v>6</v>
      </c>
      <c r="H24" s="113">
        <v>7</v>
      </c>
      <c r="I24" s="113">
        <v>8</v>
      </c>
      <c r="J24" s="113">
        <v>9</v>
      </c>
      <c r="K24" s="113">
        <v>10</v>
      </c>
      <c r="L24" s="113">
        <v>11</v>
      </c>
      <c r="M24" s="113">
        <v>12</v>
      </c>
      <c r="N24" s="113">
        <v>13</v>
      </c>
      <c r="O24" s="113">
        <v>14</v>
      </c>
      <c r="P24" s="113">
        <v>15</v>
      </c>
      <c r="Q24" s="113">
        <v>16</v>
      </c>
      <c r="R24" s="113">
        <v>17</v>
      </c>
      <c r="S24" s="113">
        <v>18</v>
      </c>
      <c r="T24" s="113">
        <v>19</v>
      </c>
      <c r="U24" s="113">
        <v>20</v>
      </c>
      <c r="V24" s="113">
        <v>21</v>
      </c>
      <c r="W24" s="113">
        <v>22</v>
      </c>
      <c r="X24" s="113">
        <v>23</v>
      </c>
      <c r="Y24" s="113">
        <v>24</v>
      </c>
      <c r="Z24" s="113">
        <v>25</v>
      </c>
      <c r="AA24" s="113">
        <v>26</v>
      </c>
      <c r="AB24" s="113">
        <v>27</v>
      </c>
      <c r="AC24" s="113">
        <v>28</v>
      </c>
      <c r="AD24" s="113">
        <v>29</v>
      </c>
      <c r="AE24" s="113">
        <v>30</v>
      </c>
      <c r="AF24" s="113">
        <v>31</v>
      </c>
      <c r="AG24" s="113">
        <v>32</v>
      </c>
      <c r="AH24" s="113">
        <v>33</v>
      </c>
      <c r="AI24" s="113">
        <v>34</v>
      </c>
      <c r="AJ24" s="113">
        <v>35</v>
      </c>
      <c r="AK24" s="113">
        <v>36</v>
      </c>
      <c r="AL24" s="113">
        <v>37</v>
      </c>
      <c r="AM24" s="113">
        <v>38</v>
      </c>
      <c r="AN24" s="113">
        <v>39</v>
      </c>
      <c r="AO24" s="113">
        <v>40</v>
      </c>
      <c r="AP24" s="113">
        <v>41</v>
      </c>
      <c r="AQ24" s="113">
        <v>42</v>
      </c>
      <c r="AR24" s="113">
        <v>43</v>
      </c>
      <c r="AS24" s="113">
        <v>44</v>
      </c>
      <c r="AT24" s="113">
        <v>45</v>
      </c>
      <c r="AU24" s="113">
        <v>46</v>
      </c>
      <c r="AV24" s="113">
        <v>47</v>
      </c>
      <c r="AW24" s="113">
        <v>48</v>
      </c>
      <c r="AX24" s="113">
        <v>49</v>
      </c>
      <c r="AY24" s="113">
        <v>50</v>
      </c>
      <c r="AZ24" s="113">
        <v>51</v>
      </c>
      <c r="BA24" s="114">
        <v>52</v>
      </c>
    </row>
    <row r="25" spans="1:53" ht="15.7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</row>
    <row r="26" spans="1:53" ht="15.75">
      <c r="A26" s="79"/>
      <c r="B26" s="79"/>
      <c r="C26" s="79"/>
      <c r="D26" s="79"/>
      <c r="E26" s="79"/>
      <c r="F26" s="79"/>
      <c r="G26" s="79"/>
      <c r="H26" s="307" t="s">
        <v>130</v>
      </c>
      <c r="I26" s="307"/>
      <c r="J26" s="307"/>
      <c r="K26" s="307"/>
      <c r="L26" s="307"/>
      <c r="M26" s="79"/>
      <c r="N26" s="79"/>
      <c r="O26" s="79"/>
      <c r="P26" s="307" t="s">
        <v>131</v>
      </c>
      <c r="Q26" s="307"/>
      <c r="R26" s="307"/>
      <c r="S26" s="307"/>
      <c r="T26" s="307"/>
      <c r="U26" s="79"/>
      <c r="V26" s="79"/>
      <c r="W26" s="79"/>
      <c r="X26" s="307" t="s">
        <v>132</v>
      </c>
      <c r="Y26" s="307"/>
      <c r="Z26" s="307"/>
      <c r="AA26" s="307"/>
      <c r="AB26" s="307"/>
      <c r="AC26" s="79"/>
      <c r="AD26" s="79"/>
      <c r="AE26" s="79"/>
      <c r="AF26" s="307" t="s">
        <v>133</v>
      </c>
      <c r="AG26" s="307"/>
      <c r="AH26" s="307"/>
      <c r="AI26" s="307"/>
      <c r="AJ26" s="307"/>
      <c r="AK26" s="79"/>
      <c r="AL26" s="79"/>
      <c r="AM26" s="79"/>
      <c r="AN26" s="307" t="s">
        <v>88</v>
      </c>
      <c r="AO26" s="307"/>
      <c r="AP26" s="307"/>
      <c r="AQ26" s="307"/>
      <c r="AR26" s="307"/>
      <c r="AS26" s="79"/>
      <c r="AT26" s="79"/>
      <c r="AU26" s="79"/>
      <c r="AV26" s="307" t="s">
        <v>134</v>
      </c>
      <c r="AW26" s="307"/>
      <c r="AX26" s="307"/>
      <c r="AY26" s="307"/>
      <c r="AZ26" s="307"/>
      <c r="BA26" s="79"/>
    </row>
    <row r="27" spans="1:53" ht="15.75">
      <c r="A27" s="79"/>
      <c r="B27" s="79"/>
      <c r="C27" s="79"/>
      <c r="D27" s="79"/>
      <c r="E27" s="79"/>
      <c r="F27" s="79"/>
      <c r="G27" s="79"/>
      <c r="H27" s="307"/>
      <c r="I27" s="307"/>
      <c r="J27" s="307"/>
      <c r="K27" s="307"/>
      <c r="L27" s="307"/>
      <c r="M27" s="79"/>
      <c r="N27" s="79"/>
      <c r="O27" s="79"/>
      <c r="P27" s="307"/>
      <c r="Q27" s="307"/>
      <c r="R27" s="307"/>
      <c r="S27" s="307"/>
      <c r="T27" s="307"/>
      <c r="U27" s="79"/>
      <c r="V27" s="79"/>
      <c r="W27" s="79"/>
      <c r="X27" s="307"/>
      <c r="Y27" s="307"/>
      <c r="Z27" s="307"/>
      <c r="AA27" s="307"/>
      <c r="AB27" s="307"/>
      <c r="AC27" s="79"/>
      <c r="AD27" s="79"/>
      <c r="AE27" s="79"/>
      <c r="AF27" s="307"/>
      <c r="AG27" s="307"/>
      <c r="AH27" s="307"/>
      <c r="AI27" s="307"/>
      <c r="AJ27" s="307"/>
      <c r="AK27" s="79"/>
      <c r="AL27" s="79"/>
      <c r="AM27" s="79"/>
      <c r="AN27" s="307"/>
      <c r="AO27" s="307"/>
      <c r="AP27" s="307"/>
      <c r="AQ27" s="307"/>
      <c r="AR27" s="307"/>
      <c r="AS27" s="79"/>
      <c r="AT27" s="79"/>
      <c r="AU27" s="79"/>
      <c r="AV27" s="307"/>
      <c r="AW27" s="307"/>
      <c r="AX27" s="307"/>
      <c r="AY27" s="307"/>
      <c r="AZ27" s="307"/>
      <c r="BA27" s="79"/>
    </row>
    <row r="28" spans="1:53" ht="15.75">
      <c r="A28" s="115"/>
      <c r="B28" s="115"/>
      <c r="C28" s="115"/>
      <c r="D28" s="115"/>
      <c r="E28" s="115"/>
      <c r="F28" s="115"/>
      <c r="G28" s="115"/>
      <c r="H28" s="115"/>
      <c r="I28" s="116"/>
      <c r="J28" s="117"/>
      <c r="K28" s="118"/>
      <c r="L28" s="115"/>
      <c r="M28" s="115"/>
      <c r="N28" s="115"/>
      <c r="O28" s="115"/>
      <c r="P28" s="119"/>
      <c r="Q28" s="116"/>
      <c r="R28" s="120" t="s">
        <v>126</v>
      </c>
      <c r="S28" s="118"/>
      <c r="T28" s="121"/>
      <c r="U28" s="115"/>
      <c r="V28" s="115"/>
      <c r="W28" s="115"/>
      <c r="X28" s="119"/>
      <c r="Y28" s="116"/>
      <c r="Z28" s="120" t="s">
        <v>124</v>
      </c>
      <c r="AA28" s="118"/>
      <c r="AB28" s="121"/>
      <c r="AC28" s="115"/>
      <c r="AD28" s="115"/>
      <c r="AE28" s="115"/>
      <c r="AF28" s="119"/>
      <c r="AG28" s="116"/>
      <c r="AH28" s="120" t="s">
        <v>122</v>
      </c>
      <c r="AI28" s="118"/>
      <c r="AJ28" s="121"/>
      <c r="AK28" s="115"/>
      <c r="AL28" s="115"/>
      <c r="AM28" s="115"/>
      <c r="AN28" s="121"/>
      <c r="AO28" s="116"/>
      <c r="AP28" s="120" t="s">
        <v>129</v>
      </c>
      <c r="AQ28" s="118"/>
      <c r="AR28" s="121"/>
      <c r="AS28" s="115"/>
      <c r="AT28" s="115"/>
      <c r="AU28" s="115"/>
      <c r="AV28" s="121"/>
      <c r="AW28" s="116"/>
      <c r="AX28" s="120" t="s">
        <v>123</v>
      </c>
      <c r="AY28" s="118"/>
      <c r="AZ28" s="121"/>
      <c r="BA28" s="121"/>
    </row>
    <row r="29" spans="1:53" ht="15.7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</row>
    <row r="30" spans="1:53" ht="31.5" customHeight="1" thickBot="1">
      <c r="A30" s="130" t="s">
        <v>135</v>
      </c>
      <c r="B30" s="309" t="s">
        <v>136</v>
      </c>
      <c r="C30" s="310"/>
      <c r="D30" s="310"/>
      <c r="E30" s="310"/>
      <c r="F30" s="310"/>
      <c r="G30" s="310"/>
      <c r="H30" s="310"/>
      <c r="I30" s="310"/>
      <c r="J30" s="310"/>
      <c r="K30" s="310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3"/>
      <c r="Z30" s="123"/>
      <c r="AA30" s="123"/>
      <c r="AB30" s="123"/>
      <c r="AC30" s="123"/>
      <c r="AD30" s="123"/>
      <c r="AE30" s="311" t="s">
        <v>137</v>
      </c>
      <c r="AF30" s="312"/>
      <c r="AG30" s="312"/>
      <c r="AH30" s="312"/>
      <c r="AI30" s="312"/>
      <c r="AJ30" s="31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4"/>
      <c r="AW30" s="124"/>
      <c r="AX30" s="124"/>
      <c r="AY30" s="124"/>
      <c r="AZ30" s="124"/>
      <c r="BA30" s="124"/>
    </row>
    <row r="31" spans="1:53" ht="33" customHeight="1" thickBot="1">
      <c r="A31" s="313" t="s">
        <v>138</v>
      </c>
      <c r="B31" s="314"/>
      <c r="C31" s="315" t="s">
        <v>130</v>
      </c>
      <c r="D31" s="316"/>
      <c r="E31" s="316"/>
      <c r="F31" s="317" t="s">
        <v>15</v>
      </c>
      <c r="G31" s="318"/>
      <c r="H31" s="318"/>
      <c r="I31" s="317" t="s">
        <v>18</v>
      </c>
      <c r="J31" s="318"/>
      <c r="K31" s="318"/>
      <c r="L31" s="315" t="s">
        <v>88</v>
      </c>
      <c r="M31" s="316"/>
      <c r="N31" s="316"/>
      <c r="O31" s="317" t="s">
        <v>139</v>
      </c>
      <c r="P31" s="318"/>
      <c r="Q31" s="318"/>
      <c r="R31" s="317" t="s">
        <v>134</v>
      </c>
      <c r="S31" s="318"/>
      <c r="T31" s="318"/>
      <c r="U31" s="317" t="s">
        <v>78</v>
      </c>
      <c r="V31" s="318"/>
      <c r="W31" s="319"/>
      <c r="X31" s="125"/>
      <c r="Y31" s="122"/>
      <c r="Z31" s="320" t="s">
        <v>140</v>
      </c>
      <c r="AA31" s="321"/>
      <c r="AB31" s="321"/>
      <c r="AC31" s="321"/>
      <c r="AD31" s="321"/>
      <c r="AE31" s="321"/>
      <c r="AF31" s="321"/>
      <c r="AG31" s="321"/>
      <c r="AH31" s="321"/>
      <c r="AI31" s="321"/>
      <c r="AJ31" s="321"/>
      <c r="AK31" s="321"/>
      <c r="AL31" s="321"/>
      <c r="AM31" s="321"/>
      <c r="AN31" s="321"/>
      <c r="AO31" s="321"/>
      <c r="AP31" s="321"/>
      <c r="AQ31" s="321"/>
      <c r="AR31" s="321"/>
      <c r="AS31" s="322"/>
      <c r="AT31" s="322"/>
      <c r="AU31" s="322"/>
      <c r="AV31" s="321" t="s">
        <v>141</v>
      </c>
      <c r="AW31" s="322"/>
      <c r="AX31" s="322"/>
      <c r="AY31" s="321" t="s">
        <v>142</v>
      </c>
      <c r="AZ31" s="322"/>
      <c r="BA31" s="323"/>
    </row>
    <row r="32" spans="1:53" ht="15.75">
      <c r="A32" s="324" t="s">
        <v>121</v>
      </c>
      <c r="B32" s="325"/>
      <c r="C32" s="326"/>
      <c r="D32" s="326"/>
      <c r="E32" s="326"/>
      <c r="F32" s="327">
        <v>4</v>
      </c>
      <c r="G32" s="327"/>
      <c r="H32" s="327"/>
      <c r="I32" s="326"/>
      <c r="J32" s="326"/>
      <c r="K32" s="326"/>
      <c r="L32" s="328"/>
      <c r="M32" s="329"/>
      <c r="N32" s="330"/>
      <c r="O32" s="328"/>
      <c r="P32" s="329"/>
      <c r="Q32" s="330"/>
      <c r="R32" s="326">
        <v>12</v>
      </c>
      <c r="S32" s="326"/>
      <c r="T32" s="326"/>
      <c r="U32" s="326">
        <f>SUM(C32:T32)</f>
        <v>16</v>
      </c>
      <c r="V32" s="326"/>
      <c r="W32" s="331"/>
      <c r="X32" s="83"/>
      <c r="Y32" s="122"/>
      <c r="Z32" s="332" t="s">
        <v>50</v>
      </c>
      <c r="AA32" s="333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4"/>
      <c r="AT32" s="334"/>
      <c r="AU32" s="334"/>
      <c r="AV32" s="335">
        <v>2</v>
      </c>
      <c r="AW32" s="336"/>
      <c r="AX32" s="336"/>
      <c r="AY32" s="335">
        <v>2</v>
      </c>
      <c r="AZ32" s="336"/>
      <c r="BA32" s="337"/>
    </row>
    <row r="33" spans="1:53" ht="15.75">
      <c r="A33" s="338" t="s">
        <v>125</v>
      </c>
      <c r="B33" s="339"/>
      <c r="C33" s="340"/>
      <c r="D33" s="340"/>
      <c r="E33" s="340"/>
      <c r="F33" s="335">
        <v>4</v>
      </c>
      <c r="G33" s="335"/>
      <c r="H33" s="335"/>
      <c r="I33" s="340"/>
      <c r="J33" s="340"/>
      <c r="K33" s="340"/>
      <c r="L33" s="341"/>
      <c r="M33" s="342"/>
      <c r="N33" s="343"/>
      <c r="O33" s="341"/>
      <c r="P33" s="342"/>
      <c r="Q33" s="343"/>
      <c r="R33" s="340">
        <v>12</v>
      </c>
      <c r="S33" s="340"/>
      <c r="T33" s="340"/>
      <c r="U33" s="340">
        <v>52</v>
      </c>
      <c r="V33" s="340"/>
      <c r="W33" s="345"/>
      <c r="X33" s="83"/>
      <c r="Y33" s="122"/>
      <c r="Z33" s="346" t="s">
        <v>51</v>
      </c>
      <c r="AA33" s="347"/>
      <c r="AB33" s="347"/>
      <c r="AC33" s="347"/>
      <c r="AD33" s="347"/>
      <c r="AE33" s="347"/>
      <c r="AF33" s="347"/>
      <c r="AG33" s="347"/>
      <c r="AH33" s="347"/>
      <c r="AI33" s="347"/>
      <c r="AJ33" s="347"/>
      <c r="AK33" s="347"/>
      <c r="AL33" s="347"/>
      <c r="AM33" s="347"/>
      <c r="AN33" s="347"/>
      <c r="AO33" s="347"/>
      <c r="AP33" s="347"/>
      <c r="AQ33" s="347"/>
      <c r="AR33" s="347"/>
      <c r="AS33" s="347"/>
      <c r="AT33" s="347"/>
      <c r="AU33" s="347"/>
      <c r="AV33" s="335">
        <v>3</v>
      </c>
      <c r="AW33" s="335"/>
      <c r="AX33" s="335"/>
      <c r="AY33" s="335">
        <v>2</v>
      </c>
      <c r="AZ33" s="335"/>
      <c r="BA33" s="344"/>
    </row>
    <row r="34" spans="1:53" ht="15.75">
      <c r="A34" s="324" t="s">
        <v>127</v>
      </c>
      <c r="B34" s="325"/>
      <c r="C34" s="326"/>
      <c r="D34" s="326"/>
      <c r="E34" s="326"/>
      <c r="F34" s="327">
        <v>4</v>
      </c>
      <c r="G34" s="327"/>
      <c r="H34" s="327"/>
      <c r="I34" s="326"/>
      <c r="J34" s="326"/>
      <c r="K34" s="326"/>
      <c r="L34" s="328"/>
      <c r="M34" s="329"/>
      <c r="N34" s="330"/>
      <c r="O34" s="328"/>
      <c r="P34" s="329"/>
      <c r="Q34" s="330"/>
      <c r="R34" s="326">
        <v>12</v>
      </c>
      <c r="S34" s="326"/>
      <c r="T34" s="326"/>
      <c r="U34" s="326">
        <v>52</v>
      </c>
      <c r="V34" s="326"/>
      <c r="W34" s="331"/>
      <c r="X34" s="83"/>
      <c r="Y34" s="122"/>
      <c r="Z34" s="332" t="s">
        <v>52</v>
      </c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4"/>
      <c r="AT34" s="334"/>
      <c r="AU34" s="334"/>
      <c r="AV34" s="335">
        <v>5</v>
      </c>
      <c r="AW34" s="335"/>
      <c r="AX34" s="335"/>
      <c r="AY34" s="335">
        <v>2</v>
      </c>
      <c r="AZ34" s="335"/>
      <c r="BA34" s="344"/>
    </row>
    <row r="35" spans="1:53" ht="16.5" thickBot="1">
      <c r="A35" s="348" t="s">
        <v>128</v>
      </c>
      <c r="B35" s="349"/>
      <c r="C35" s="350"/>
      <c r="D35" s="350"/>
      <c r="E35" s="350"/>
      <c r="F35" s="351">
        <v>4</v>
      </c>
      <c r="G35" s="351"/>
      <c r="H35" s="351"/>
      <c r="I35" s="350"/>
      <c r="J35" s="350"/>
      <c r="K35" s="350"/>
      <c r="L35" s="352">
        <v>1</v>
      </c>
      <c r="M35" s="353"/>
      <c r="N35" s="354"/>
      <c r="O35" s="352"/>
      <c r="P35" s="353"/>
      <c r="Q35" s="354"/>
      <c r="R35" s="350">
        <v>2</v>
      </c>
      <c r="S35" s="350"/>
      <c r="T35" s="350"/>
      <c r="U35" s="350">
        <f>SUM(C35:T35)</f>
        <v>7</v>
      </c>
      <c r="V35" s="350"/>
      <c r="W35" s="361"/>
      <c r="X35" s="83"/>
      <c r="Y35" s="122"/>
      <c r="Z35" s="332" t="s">
        <v>132</v>
      </c>
      <c r="AA35" s="333"/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3"/>
      <c r="AO35" s="333"/>
      <c r="AP35" s="333"/>
      <c r="AQ35" s="333"/>
      <c r="AR35" s="333"/>
      <c r="AS35" s="334"/>
      <c r="AT35" s="334"/>
      <c r="AU35" s="334"/>
      <c r="AV35" s="335">
        <v>6</v>
      </c>
      <c r="AW35" s="336"/>
      <c r="AX35" s="336"/>
      <c r="AY35" s="335">
        <v>2</v>
      </c>
      <c r="AZ35" s="336"/>
      <c r="BA35" s="337"/>
    </row>
    <row r="36" spans="1:53" ht="15.75">
      <c r="A36" s="126"/>
      <c r="B36" s="127"/>
      <c r="C36" s="126"/>
      <c r="D36" s="126"/>
      <c r="E36" s="126"/>
      <c r="F36" s="128"/>
      <c r="G36" s="128"/>
      <c r="H36" s="128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83"/>
      <c r="Y36" s="122"/>
      <c r="Z36" s="362" t="s">
        <v>67</v>
      </c>
      <c r="AA36" s="363"/>
      <c r="AB36" s="363"/>
      <c r="AC36" s="363"/>
      <c r="AD36" s="363"/>
      <c r="AE36" s="363"/>
      <c r="AF36" s="363"/>
      <c r="AG36" s="363"/>
      <c r="AH36" s="363"/>
      <c r="AI36" s="363"/>
      <c r="AJ36" s="363"/>
      <c r="AK36" s="363"/>
      <c r="AL36" s="363"/>
      <c r="AM36" s="363"/>
      <c r="AN36" s="363"/>
      <c r="AO36" s="363"/>
      <c r="AP36" s="363"/>
      <c r="AQ36" s="363"/>
      <c r="AR36" s="363"/>
      <c r="AS36" s="363"/>
      <c r="AT36" s="363"/>
      <c r="AU36" s="364"/>
      <c r="AV36" s="335">
        <v>7</v>
      </c>
      <c r="AW36" s="335"/>
      <c r="AX36" s="335"/>
      <c r="AY36" s="335">
        <v>2</v>
      </c>
      <c r="AZ36" s="335"/>
      <c r="BA36" s="344"/>
    </row>
    <row r="37" spans="1:53" ht="16.5" thickBot="1">
      <c r="A37" s="126"/>
      <c r="B37" s="127"/>
      <c r="C37" s="126"/>
      <c r="D37" s="126"/>
      <c r="E37" s="126"/>
      <c r="F37" s="128"/>
      <c r="G37" s="128"/>
      <c r="H37" s="128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83"/>
      <c r="Y37" s="122"/>
      <c r="Z37" s="355" t="s">
        <v>53</v>
      </c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7"/>
      <c r="AT37" s="357"/>
      <c r="AU37" s="357"/>
      <c r="AV37" s="358">
        <v>8</v>
      </c>
      <c r="AW37" s="359"/>
      <c r="AX37" s="359"/>
      <c r="AY37" s="358">
        <v>4</v>
      </c>
      <c r="AZ37" s="359"/>
      <c r="BA37" s="360"/>
    </row>
    <row r="38" spans="1:53" ht="16.5" thickBot="1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79"/>
      <c r="Z38" s="355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7"/>
      <c r="AT38" s="357"/>
      <c r="AU38" s="357"/>
      <c r="AV38" s="358"/>
      <c r="AW38" s="359"/>
      <c r="AX38" s="359"/>
      <c r="AY38" s="358"/>
      <c r="AZ38" s="359"/>
      <c r="BA38" s="360"/>
    </row>
    <row r="39" spans="1:53" ht="16.5" thickBot="1">
      <c r="A39" s="368" t="s">
        <v>143</v>
      </c>
      <c r="B39" s="368"/>
      <c r="C39" s="368"/>
      <c r="D39" s="368"/>
      <c r="E39" s="368"/>
      <c r="F39" s="368"/>
      <c r="G39" s="368"/>
      <c r="H39" s="368"/>
      <c r="I39" s="368"/>
      <c r="J39" s="369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</row>
    <row r="40" spans="1:53" ht="15.75">
      <c r="A40" s="370" t="s">
        <v>144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1"/>
      <c r="Q40" s="371"/>
      <c r="R40" s="371"/>
      <c r="S40" s="371"/>
      <c r="T40" s="371"/>
      <c r="U40" s="371"/>
      <c r="V40" s="372"/>
      <c r="W40" s="372"/>
      <c r="X40" s="373"/>
      <c r="Y40" s="370" t="s">
        <v>145</v>
      </c>
      <c r="Z40" s="371"/>
      <c r="AA40" s="371"/>
      <c r="AB40" s="371"/>
      <c r="AC40" s="371"/>
      <c r="AD40" s="371"/>
      <c r="AE40" s="371"/>
      <c r="AF40" s="371"/>
      <c r="AG40" s="371"/>
      <c r="AH40" s="371"/>
      <c r="AI40" s="371"/>
      <c r="AJ40" s="371"/>
      <c r="AK40" s="371"/>
      <c r="AL40" s="371"/>
      <c r="AM40" s="371"/>
      <c r="AN40" s="371"/>
      <c r="AO40" s="371"/>
      <c r="AP40" s="371"/>
      <c r="AQ40" s="371"/>
      <c r="AR40" s="371"/>
      <c r="AS40" s="374"/>
      <c r="AT40" s="370" t="s">
        <v>141</v>
      </c>
      <c r="AU40" s="371"/>
      <c r="AV40" s="374"/>
      <c r="AW40" s="79"/>
      <c r="AX40" s="79"/>
      <c r="AY40" s="79"/>
      <c r="AZ40" s="79"/>
      <c r="BA40" s="79"/>
    </row>
    <row r="41" spans="1:53" ht="15.75" customHeight="1">
      <c r="A41" s="378" t="s">
        <v>146</v>
      </c>
      <c r="B41" s="379"/>
      <c r="C41" s="379"/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379"/>
      <c r="O41" s="379"/>
      <c r="P41" s="379"/>
      <c r="Q41" s="379"/>
      <c r="R41" s="379"/>
      <c r="S41" s="379"/>
      <c r="T41" s="379"/>
      <c r="U41" s="379"/>
      <c r="V41" s="379"/>
      <c r="W41" s="379"/>
      <c r="X41" s="380"/>
      <c r="Y41" s="375" t="s">
        <v>147</v>
      </c>
      <c r="Z41" s="376"/>
      <c r="AA41" s="376"/>
      <c r="AB41" s="376"/>
      <c r="AC41" s="376"/>
      <c r="AD41" s="376"/>
      <c r="AE41" s="376"/>
      <c r="AF41" s="376"/>
      <c r="AG41" s="376"/>
      <c r="AH41" s="376"/>
      <c r="AI41" s="376"/>
      <c r="AJ41" s="376"/>
      <c r="AK41" s="376"/>
      <c r="AL41" s="376"/>
      <c r="AM41" s="376"/>
      <c r="AN41" s="376"/>
      <c r="AO41" s="376"/>
      <c r="AP41" s="376"/>
      <c r="AQ41" s="376"/>
      <c r="AR41" s="376"/>
      <c r="AS41" s="377"/>
      <c r="AT41" s="387">
        <v>8</v>
      </c>
      <c r="AU41" s="388"/>
      <c r="AV41" s="389"/>
      <c r="AW41" s="79"/>
      <c r="AX41" s="79"/>
      <c r="AY41" s="79"/>
      <c r="AZ41" s="79"/>
      <c r="BA41" s="79"/>
    </row>
    <row r="42" spans="1:53" ht="15.75">
      <c r="A42" s="381"/>
      <c r="B42" s="382"/>
      <c r="C42" s="382"/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3"/>
      <c r="Y42" s="375" t="s">
        <v>148</v>
      </c>
      <c r="Z42" s="376"/>
      <c r="AA42" s="376"/>
      <c r="AB42" s="376"/>
      <c r="AC42" s="376"/>
      <c r="AD42" s="376"/>
      <c r="AE42" s="376"/>
      <c r="AF42" s="376"/>
      <c r="AG42" s="376"/>
      <c r="AH42" s="376"/>
      <c r="AI42" s="376"/>
      <c r="AJ42" s="376"/>
      <c r="AK42" s="376"/>
      <c r="AL42" s="376"/>
      <c r="AM42" s="376"/>
      <c r="AN42" s="376"/>
      <c r="AO42" s="376"/>
      <c r="AP42" s="376"/>
      <c r="AQ42" s="376"/>
      <c r="AR42" s="376"/>
      <c r="AS42" s="377"/>
      <c r="AT42" s="390"/>
      <c r="AU42" s="391"/>
      <c r="AV42" s="392"/>
      <c r="AW42" s="79"/>
      <c r="AX42" s="79"/>
      <c r="AY42" s="79"/>
      <c r="AZ42" s="79"/>
      <c r="BA42" s="79"/>
    </row>
    <row r="43" spans="1:53" ht="15.75">
      <c r="A43" s="381"/>
      <c r="B43" s="382"/>
      <c r="C43" s="382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  <c r="O43" s="382"/>
      <c r="P43" s="382"/>
      <c r="Q43" s="382"/>
      <c r="R43" s="382"/>
      <c r="S43" s="382"/>
      <c r="T43" s="382"/>
      <c r="U43" s="382"/>
      <c r="V43" s="382"/>
      <c r="W43" s="382"/>
      <c r="X43" s="383"/>
      <c r="Y43" s="375" t="s">
        <v>151</v>
      </c>
      <c r="Z43" s="376"/>
      <c r="AA43" s="376"/>
      <c r="AB43" s="376"/>
      <c r="AC43" s="376"/>
      <c r="AD43" s="376"/>
      <c r="AE43" s="376"/>
      <c r="AF43" s="376"/>
      <c r="AG43" s="376"/>
      <c r="AH43" s="376"/>
      <c r="AI43" s="376"/>
      <c r="AJ43" s="376"/>
      <c r="AK43" s="376"/>
      <c r="AL43" s="376"/>
      <c r="AM43" s="376"/>
      <c r="AN43" s="376"/>
      <c r="AO43" s="376"/>
      <c r="AP43" s="376"/>
      <c r="AQ43" s="376"/>
      <c r="AR43" s="376"/>
      <c r="AS43" s="377"/>
      <c r="AT43" s="390"/>
      <c r="AU43" s="391"/>
      <c r="AV43" s="392"/>
      <c r="AW43" s="79"/>
      <c r="AX43" s="79"/>
      <c r="AY43" s="79"/>
      <c r="AZ43" s="79"/>
      <c r="BA43" s="79"/>
    </row>
    <row r="44" spans="1:53" ht="15.75">
      <c r="A44" s="384"/>
      <c r="B44" s="385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5"/>
      <c r="R44" s="385"/>
      <c r="S44" s="385"/>
      <c r="T44" s="385"/>
      <c r="U44" s="385"/>
      <c r="V44" s="385"/>
      <c r="W44" s="385"/>
      <c r="X44" s="386"/>
      <c r="Y44" s="365" t="s">
        <v>149</v>
      </c>
      <c r="Z44" s="366"/>
      <c r="AA44" s="366"/>
      <c r="AB44" s="366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6"/>
      <c r="AN44" s="366"/>
      <c r="AO44" s="366"/>
      <c r="AP44" s="366"/>
      <c r="AQ44" s="366"/>
      <c r="AR44" s="366"/>
      <c r="AS44" s="367"/>
      <c r="AT44" s="393"/>
      <c r="AU44" s="394"/>
      <c r="AV44" s="395"/>
      <c r="AW44" s="79"/>
      <c r="AX44" s="79"/>
      <c r="AY44" s="79"/>
      <c r="AZ44" s="79"/>
      <c r="BA44" s="79"/>
    </row>
  </sheetData>
  <mergeCells count="116">
    <mergeCell ref="Y44:AS44"/>
    <mergeCell ref="A39:J39"/>
    <mergeCell ref="A40:X40"/>
    <mergeCell ref="Y40:AS40"/>
    <mergeCell ref="AT40:AV40"/>
    <mergeCell ref="Y41:AS41"/>
    <mergeCell ref="Y42:AS42"/>
    <mergeCell ref="Y43:AS43"/>
    <mergeCell ref="A41:X44"/>
    <mergeCell ref="AT41:AV44"/>
    <mergeCell ref="Z37:AU37"/>
    <mergeCell ref="AV37:AX37"/>
    <mergeCell ref="AY37:BA37"/>
    <mergeCell ref="Z38:AU38"/>
    <mergeCell ref="AV38:AX38"/>
    <mergeCell ref="AY38:BA38"/>
    <mergeCell ref="R35:T35"/>
    <mergeCell ref="U35:W35"/>
    <mergeCell ref="Z35:AU35"/>
    <mergeCell ref="AV35:AX35"/>
    <mergeCell ref="AY35:BA35"/>
    <mergeCell ref="Z36:AU36"/>
    <mergeCell ref="AV36:AX36"/>
    <mergeCell ref="AY36:BA36"/>
    <mergeCell ref="A35:B35"/>
    <mergeCell ref="C35:E35"/>
    <mergeCell ref="F35:H35"/>
    <mergeCell ref="I35:K35"/>
    <mergeCell ref="L35:N35"/>
    <mergeCell ref="O35:Q35"/>
    <mergeCell ref="O34:Q34"/>
    <mergeCell ref="R34:T34"/>
    <mergeCell ref="U34:W34"/>
    <mergeCell ref="A33:B33"/>
    <mergeCell ref="C33:E33"/>
    <mergeCell ref="F33:H33"/>
    <mergeCell ref="I33:K33"/>
    <mergeCell ref="L33:N33"/>
    <mergeCell ref="O33:Q33"/>
    <mergeCell ref="Z34:AU34"/>
    <mergeCell ref="AV34:AX34"/>
    <mergeCell ref="AY34:BA34"/>
    <mergeCell ref="R33:T33"/>
    <mergeCell ref="U33:W33"/>
    <mergeCell ref="Z33:AU33"/>
    <mergeCell ref="AV33:AX33"/>
    <mergeCell ref="AY33:BA33"/>
    <mergeCell ref="A34:B34"/>
    <mergeCell ref="C34:E34"/>
    <mergeCell ref="F34:H34"/>
    <mergeCell ref="I34:K34"/>
    <mergeCell ref="L34:N34"/>
    <mergeCell ref="AV31:AX31"/>
    <mergeCell ref="AY31:BA31"/>
    <mergeCell ref="A32:B32"/>
    <mergeCell ref="C32:E32"/>
    <mergeCell ref="F32:H32"/>
    <mergeCell ref="I32:K32"/>
    <mergeCell ref="L32:N32"/>
    <mergeCell ref="O32:Q32"/>
    <mergeCell ref="R32:T32"/>
    <mergeCell ref="U32:W32"/>
    <mergeCell ref="Z32:AU32"/>
    <mergeCell ref="AV32:AX32"/>
    <mergeCell ref="AY32:BA32"/>
    <mergeCell ref="B30:K30"/>
    <mergeCell ref="AE30:AJ30"/>
    <mergeCell ref="A31:B31"/>
    <mergeCell ref="C31:E31"/>
    <mergeCell ref="F31:H31"/>
    <mergeCell ref="I31:K31"/>
    <mergeCell ref="L31:N31"/>
    <mergeCell ref="O31:Q31"/>
    <mergeCell ref="R31:T31"/>
    <mergeCell ref="U31:W31"/>
    <mergeCell ref="Z31:AU31"/>
    <mergeCell ref="H26:L27"/>
    <mergeCell ref="P26:T27"/>
    <mergeCell ref="X26:AB27"/>
    <mergeCell ref="AF26:AJ27"/>
    <mergeCell ref="AN26:AR27"/>
    <mergeCell ref="AV26:AZ27"/>
    <mergeCell ref="T15:V15"/>
    <mergeCell ref="Y15:AA15"/>
    <mergeCell ref="AC15:AF15"/>
    <mergeCell ref="AG15:AJ15"/>
    <mergeCell ref="AL15:AN15"/>
    <mergeCell ref="AP15:AS15"/>
    <mergeCell ref="AT15:AW15"/>
    <mergeCell ref="AY15:BA15"/>
    <mergeCell ref="A15:A18"/>
    <mergeCell ref="B15:E15"/>
    <mergeCell ref="F15:I15"/>
    <mergeCell ref="K15:M15"/>
    <mergeCell ref="O15:R15"/>
    <mergeCell ref="S15:S16"/>
    <mergeCell ref="N11:AK11"/>
    <mergeCell ref="B13:N13"/>
    <mergeCell ref="O13:W13"/>
    <mergeCell ref="AL10:BB10"/>
    <mergeCell ref="AL11:BB11"/>
    <mergeCell ref="N12:BI12"/>
    <mergeCell ref="N10:AK10"/>
    <mergeCell ref="A5:L5"/>
    <mergeCell ref="A8:L8"/>
    <mergeCell ref="N9:AK9"/>
    <mergeCell ref="K1:AR1"/>
    <mergeCell ref="H2:AU2"/>
    <mergeCell ref="A4:F4"/>
    <mergeCell ref="R4:AJ4"/>
    <mergeCell ref="AL8:BB8"/>
    <mergeCell ref="AL9:BB9"/>
    <mergeCell ref="N8:AK8"/>
    <mergeCell ref="N5:AK5"/>
    <mergeCell ref="A7:L7"/>
    <mergeCell ref="A6:L6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18"/>
  <sheetViews>
    <sheetView topLeftCell="A88" zoomScale="69" zoomScaleNormal="69" workbookViewId="0">
      <selection activeCell="K21" sqref="K21"/>
    </sheetView>
  </sheetViews>
  <sheetFormatPr defaultRowHeight="18.75"/>
  <cols>
    <col min="1" max="1" width="9.5703125" style="4" customWidth="1"/>
    <col min="2" max="2" width="78.28515625" style="4" customWidth="1"/>
    <col min="3" max="3" width="8.85546875" style="4" customWidth="1"/>
    <col min="4" max="8" width="8.7109375" style="4" customWidth="1"/>
    <col min="9" max="11" width="8.85546875" style="4" customWidth="1"/>
    <col min="12" max="12" width="8.7109375" style="4" customWidth="1"/>
    <col min="13" max="13" width="8.85546875" style="4" customWidth="1"/>
    <col min="14" max="17" width="8.7109375" style="4" customWidth="1"/>
    <col min="18" max="16384" width="9.140625" style="4"/>
  </cols>
  <sheetData>
    <row r="1" spans="1:22" ht="40.5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2" ht="19.5" thickBot="1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"/>
      <c r="O2" s="6"/>
      <c r="P2" s="6"/>
      <c r="Q2" s="6"/>
      <c r="R2" s="6"/>
      <c r="S2" s="7"/>
      <c r="T2" s="7"/>
      <c r="U2" s="7"/>
    </row>
    <row r="3" spans="1:22">
      <c r="A3" s="413" t="s">
        <v>2</v>
      </c>
      <c r="B3" s="416" t="s">
        <v>3</v>
      </c>
      <c r="C3" s="420" t="s">
        <v>4</v>
      </c>
      <c r="D3" s="421"/>
      <c r="E3" s="421"/>
      <c r="F3" s="422"/>
      <c r="G3" s="426" t="s">
        <v>5</v>
      </c>
      <c r="H3" s="427"/>
      <c r="I3" s="428"/>
      <c r="J3" s="428"/>
      <c r="K3" s="428"/>
      <c r="L3" s="428"/>
      <c r="M3" s="428"/>
      <c r="N3" s="429" t="s">
        <v>6</v>
      </c>
      <c r="O3" s="430"/>
      <c r="P3" s="430"/>
      <c r="Q3" s="430"/>
      <c r="R3" s="430"/>
      <c r="S3" s="430"/>
      <c r="T3" s="430"/>
      <c r="U3" s="431"/>
    </row>
    <row r="4" spans="1:22" ht="19.5" thickBot="1">
      <c r="A4" s="414"/>
      <c r="B4" s="417"/>
      <c r="C4" s="423"/>
      <c r="D4" s="424"/>
      <c r="E4" s="424"/>
      <c r="F4" s="425"/>
      <c r="G4" s="432" t="s">
        <v>7</v>
      </c>
      <c r="H4" s="435" t="s">
        <v>8</v>
      </c>
      <c r="I4" s="438" t="s">
        <v>9</v>
      </c>
      <c r="J4" s="440" t="s">
        <v>10</v>
      </c>
      <c r="K4" s="440"/>
      <c r="L4" s="440"/>
      <c r="M4" s="440"/>
      <c r="N4" s="441" t="s">
        <v>11</v>
      </c>
      <c r="O4" s="442"/>
      <c r="P4" s="441" t="s">
        <v>12</v>
      </c>
      <c r="Q4" s="442"/>
      <c r="R4" s="441" t="s">
        <v>13</v>
      </c>
      <c r="S4" s="441"/>
      <c r="T4" s="441" t="s">
        <v>14</v>
      </c>
      <c r="U4" s="454"/>
    </row>
    <row r="5" spans="1:22" ht="18.75" customHeight="1">
      <c r="A5" s="414"/>
      <c r="B5" s="418"/>
      <c r="C5" s="432" t="s">
        <v>15</v>
      </c>
      <c r="D5" s="432" t="s">
        <v>16</v>
      </c>
      <c r="E5" s="432" t="s">
        <v>17</v>
      </c>
      <c r="F5" s="455" t="s">
        <v>18</v>
      </c>
      <c r="G5" s="433"/>
      <c r="H5" s="436"/>
      <c r="I5" s="438"/>
      <c r="J5" s="410" t="s">
        <v>19</v>
      </c>
      <c r="K5" s="410" t="s">
        <v>20</v>
      </c>
      <c r="L5" s="410" t="s">
        <v>21</v>
      </c>
      <c r="M5" s="438" t="s">
        <v>22</v>
      </c>
      <c r="N5" s="8">
        <v>1</v>
      </c>
      <c r="O5" s="8">
        <v>2</v>
      </c>
      <c r="P5" s="8">
        <v>3</v>
      </c>
      <c r="Q5" s="8">
        <v>4</v>
      </c>
      <c r="R5" s="8">
        <v>5</v>
      </c>
      <c r="S5" s="8">
        <v>6</v>
      </c>
      <c r="T5" s="8">
        <v>7</v>
      </c>
      <c r="U5" s="9">
        <v>8</v>
      </c>
    </row>
    <row r="6" spans="1:22" ht="33" customHeight="1">
      <c r="A6" s="414"/>
      <c r="B6" s="418"/>
      <c r="C6" s="433"/>
      <c r="D6" s="433"/>
      <c r="E6" s="433"/>
      <c r="F6" s="455"/>
      <c r="G6" s="433"/>
      <c r="H6" s="436"/>
      <c r="I6" s="438"/>
      <c r="J6" s="411"/>
      <c r="K6" s="411"/>
      <c r="L6" s="411"/>
      <c r="M6" s="411"/>
      <c r="N6" s="402" t="s">
        <v>23</v>
      </c>
      <c r="O6" s="402"/>
      <c r="P6" s="402"/>
      <c r="Q6" s="402"/>
      <c r="R6" s="402"/>
      <c r="S6" s="402"/>
      <c r="T6" s="402"/>
      <c r="U6" s="403"/>
    </row>
    <row r="7" spans="1:22" ht="18" customHeight="1">
      <c r="A7" s="414"/>
      <c r="B7" s="418"/>
      <c r="C7" s="433"/>
      <c r="D7" s="433"/>
      <c r="E7" s="433"/>
      <c r="F7" s="455"/>
      <c r="G7" s="433"/>
      <c r="H7" s="436"/>
      <c r="I7" s="438"/>
      <c r="J7" s="411"/>
      <c r="K7" s="411"/>
      <c r="L7" s="411"/>
      <c r="M7" s="411"/>
      <c r="N7" s="10">
        <v>18</v>
      </c>
      <c r="O7" s="10">
        <v>18</v>
      </c>
      <c r="P7" s="10">
        <v>18</v>
      </c>
      <c r="Q7" s="11">
        <v>18</v>
      </c>
      <c r="R7" s="11">
        <v>18</v>
      </c>
      <c r="S7" s="11">
        <v>18</v>
      </c>
      <c r="T7" s="11">
        <v>18</v>
      </c>
      <c r="U7" s="12">
        <v>18</v>
      </c>
    </row>
    <row r="8" spans="1:22" ht="43.5" customHeight="1" thickBot="1">
      <c r="A8" s="415"/>
      <c r="B8" s="419"/>
      <c r="C8" s="434"/>
      <c r="D8" s="434"/>
      <c r="E8" s="434"/>
      <c r="F8" s="456"/>
      <c r="G8" s="434"/>
      <c r="H8" s="437"/>
      <c r="I8" s="439"/>
      <c r="J8" s="412"/>
      <c r="K8" s="412"/>
      <c r="L8" s="412"/>
      <c r="M8" s="412"/>
      <c r="N8" s="404" t="s">
        <v>24</v>
      </c>
      <c r="O8" s="405"/>
      <c r="P8" s="405"/>
      <c r="Q8" s="405"/>
      <c r="R8" s="405"/>
      <c r="S8" s="405"/>
      <c r="T8" s="405"/>
      <c r="U8" s="406"/>
    </row>
    <row r="9" spans="1:22" ht="20.25">
      <c r="A9" s="452" t="s">
        <v>196</v>
      </c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</row>
    <row r="10" spans="1:22" ht="20.25">
      <c r="A10" s="453" t="s">
        <v>25</v>
      </c>
      <c r="B10" s="453"/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</row>
    <row r="11" spans="1:22" ht="20.25">
      <c r="A11" s="129">
        <v>1</v>
      </c>
      <c r="B11" s="19" t="s">
        <v>30</v>
      </c>
      <c r="C11" s="151"/>
      <c r="D11" s="22">
        <v>1</v>
      </c>
      <c r="E11" s="15"/>
      <c r="F11" s="16"/>
      <c r="G11" s="21">
        <f>H11*30</f>
        <v>90</v>
      </c>
      <c r="H11" s="22">
        <v>3</v>
      </c>
      <c r="I11" s="22">
        <f>SUM(J11,K11,L11)</f>
        <v>10</v>
      </c>
      <c r="J11" s="22">
        <v>8</v>
      </c>
      <c r="K11" s="22">
        <v>2</v>
      </c>
      <c r="L11" s="24"/>
      <c r="M11" s="22">
        <f>G11-I11</f>
        <v>80</v>
      </c>
      <c r="N11" s="23">
        <v>3</v>
      </c>
      <c r="O11" s="152"/>
      <c r="P11" s="152"/>
      <c r="Q11" s="151"/>
      <c r="R11" s="152"/>
      <c r="S11" s="152"/>
      <c r="T11" s="151"/>
      <c r="U11" s="152"/>
    </row>
    <row r="12" spans="1:22" ht="20.25">
      <c r="A12" s="129">
        <v>2</v>
      </c>
      <c r="B12" s="19" t="s">
        <v>31</v>
      </c>
      <c r="C12" s="20"/>
      <c r="D12" s="20" t="s">
        <v>29</v>
      </c>
      <c r="E12" s="15"/>
      <c r="F12" s="16"/>
      <c r="G12" s="21">
        <f>H12*30</f>
        <v>90</v>
      </c>
      <c r="H12" s="22">
        <v>3</v>
      </c>
      <c r="I12" s="22">
        <f>SUM(J12,K12,L12)</f>
        <v>10</v>
      </c>
      <c r="J12" s="22">
        <v>8</v>
      </c>
      <c r="K12" s="25">
        <v>2</v>
      </c>
      <c r="L12" s="22"/>
      <c r="M12" s="22">
        <f>G12-I12</f>
        <v>80</v>
      </c>
      <c r="N12" s="26">
        <v>3</v>
      </c>
      <c r="P12" s="151"/>
      <c r="Q12" s="139"/>
      <c r="R12" s="139"/>
      <c r="S12" s="139"/>
      <c r="T12" s="139"/>
      <c r="U12" s="139"/>
    </row>
    <row r="13" spans="1:22" ht="20.25">
      <c r="A13" s="129">
        <v>3</v>
      </c>
      <c r="B13" s="19" t="s">
        <v>152</v>
      </c>
      <c r="C13" s="20"/>
      <c r="D13" s="20" t="s">
        <v>154</v>
      </c>
      <c r="E13" s="15"/>
      <c r="F13" s="16"/>
      <c r="G13" s="21">
        <f>H13*30</f>
        <v>90</v>
      </c>
      <c r="H13" s="141">
        <v>3</v>
      </c>
      <c r="I13" s="141">
        <f>SUM(J13,K13,L13)</f>
        <v>10</v>
      </c>
      <c r="J13" s="141">
        <v>8</v>
      </c>
      <c r="K13" s="149">
        <v>2</v>
      </c>
      <c r="L13" s="141"/>
      <c r="M13" s="141">
        <f>G13-I13</f>
        <v>80</v>
      </c>
      <c r="N13" s="138"/>
      <c r="O13" s="138">
        <v>3</v>
      </c>
      <c r="P13" s="23"/>
      <c r="Q13" s="23"/>
      <c r="R13" s="23"/>
      <c r="S13" s="142"/>
      <c r="T13" s="23"/>
      <c r="U13" s="23"/>
    </row>
    <row r="14" spans="1:22" ht="20.25">
      <c r="A14" s="129">
        <v>4</v>
      </c>
      <c r="B14" s="19" t="s">
        <v>28</v>
      </c>
      <c r="C14" s="150"/>
      <c r="D14" s="20" t="s">
        <v>27</v>
      </c>
      <c r="E14" s="15"/>
      <c r="F14" s="16"/>
      <c r="G14" s="21">
        <f>H14*30</f>
        <v>90</v>
      </c>
      <c r="H14" s="141">
        <v>3</v>
      </c>
      <c r="I14" s="141">
        <f>SUM(J14,K14,L14)</f>
        <v>10</v>
      </c>
      <c r="J14" s="141">
        <v>8</v>
      </c>
      <c r="K14" s="141">
        <v>2</v>
      </c>
      <c r="L14" s="141"/>
      <c r="M14" s="141">
        <f>G14-I14</f>
        <v>80</v>
      </c>
      <c r="N14" s="142"/>
      <c r="O14" s="142"/>
      <c r="P14" s="142">
        <v>3</v>
      </c>
      <c r="Q14" s="142"/>
      <c r="R14" s="142"/>
      <c r="S14" s="142"/>
      <c r="T14" s="142"/>
      <c r="U14" s="142"/>
    </row>
    <row r="15" spans="1:22" ht="20.25">
      <c r="A15" s="129">
        <v>5</v>
      </c>
      <c r="B15" s="13" t="s">
        <v>26</v>
      </c>
      <c r="C15" s="14"/>
      <c r="D15" s="14" t="s">
        <v>153</v>
      </c>
      <c r="E15" s="15"/>
      <c r="F15" s="16"/>
      <c r="G15" s="21">
        <f>H15*30</f>
        <v>180</v>
      </c>
      <c r="H15" s="17">
        <v>6</v>
      </c>
      <c r="I15" s="141">
        <f>SUM(J15,K15,L15)</f>
        <v>22</v>
      </c>
      <c r="J15" s="17"/>
      <c r="K15" s="17">
        <v>22</v>
      </c>
      <c r="L15" s="17"/>
      <c r="M15" s="17">
        <f>G15-I15</f>
        <v>158</v>
      </c>
      <c r="N15" s="18"/>
      <c r="O15" s="18"/>
      <c r="P15" s="18"/>
      <c r="Q15" s="18"/>
      <c r="R15" s="18"/>
      <c r="S15" s="18"/>
      <c r="T15" s="18">
        <v>3</v>
      </c>
      <c r="U15" s="18">
        <v>3</v>
      </c>
    </row>
    <row r="16" spans="1:22" s="34" customFormat="1" ht="20.25">
      <c r="A16" s="27"/>
      <c r="B16" s="24" t="s">
        <v>164</v>
      </c>
      <c r="C16" s="28"/>
      <c r="D16" s="28"/>
      <c r="E16" s="29"/>
      <c r="F16" s="27"/>
      <c r="G16" s="30">
        <f>SUM(G11:G15)</f>
        <v>540</v>
      </c>
      <c r="H16" s="30">
        <f>SUM(H11:H15)</f>
        <v>18</v>
      </c>
      <c r="I16" s="30">
        <f>SUM(I11:I15)</f>
        <v>62</v>
      </c>
      <c r="J16" s="30">
        <f>SUM(J11:J15)</f>
        <v>32</v>
      </c>
      <c r="K16" s="31">
        <f>SUM(K11:K15)</f>
        <v>30</v>
      </c>
      <c r="L16" s="148">
        <f>SUM(L11:L14)</f>
        <v>0</v>
      </c>
      <c r="M16" s="32">
        <f>SUM(M11:M15)</f>
        <v>478</v>
      </c>
      <c r="N16" s="33">
        <f>SUM(N11:N15)</f>
        <v>6</v>
      </c>
      <c r="O16" s="33">
        <f t="shared" ref="O16:U16" si="0">SUM(O11:O15)</f>
        <v>3</v>
      </c>
      <c r="P16" s="33">
        <f t="shared" si="0"/>
        <v>3</v>
      </c>
      <c r="Q16" s="33">
        <f t="shared" si="0"/>
        <v>0</v>
      </c>
      <c r="R16" s="33">
        <f t="shared" si="0"/>
        <v>0</v>
      </c>
      <c r="S16" s="33">
        <f t="shared" si="0"/>
        <v>0</v>
      </c>
      <c r="T16" s="33">
        <f t="shared" si="0"/>
        <v>3</v>
      </c>
      <c r="U16" s="33">
        <f t="shared" si="0"/>
        <v>3</v>
      </c>
      <c r="V16" s="280">
        <f>SUM(N16:U16)</f>
        <v>18</v>
      </c>
    </row>
    <row r="17" spans="1:22" ht="20.25">
      <c r="A17" s="449" t="s">
        <v>32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1"/>
    </row>
    <row r="18" spans="1:22" ht="20.25">
      <c r="A18" s="143">
        <v>1</v>
      </c>
      <c r="B18" s="37" t="s">
        <v>155</v>
      </c>
      <c r="C18" s="56"/>
      <c r="D18" s="56">
        <v>2</v>
      </c>
      <c r="E18" s="17"/>
      <c r="F18" s="17"/>
      <c r="G18" s="144">
        <f t="shared" ref="G18:G24" si="1">H18*30</f>
        <v>150</v>
      </c>
      <c r="H18" s="144">
        <v>5</v>
      </c>
      <c r="I18" s="143">
        <f t="shared" ref="I18:I41" si="2">SUM(J18,K18,L18)</f>
        <v>16</v>
      </c>
      <c r="J18" s="144">
        <v>14</v>
      </c>
      <c r="K18" s="144">
        <v>2</v>
      </c>
      <c r="L18" s="143"/>
      <c r="M18" s="144">
        <f>G18-I18</f>
        <v>134</v>
      </c>
      <c r="N18" s="145"/>
      <c r="O18" s="145">
        <v>5</v>
      </c>
      <c r="P18" s="145"/>
      <c r="Q18" s="23"/>
      <c r="R18" s="23"/>
      <c r="S18" s="23"/>
      <c r="T18" s="23"/>
      <c r="U18" s="23"/>
      <c r="V18" s="35"/>
    </row>
    <row r="19" spans="1:22" ht="20.25">
      <c r="A19" s="143">
        <v>2</v>
      </c>
      <c r="B19" s="37" t="s">
        <v>156</v>
      </c>
      <c r="C19" s="56"/>
      <c r="D19" s="56">
        <v>1</v>
      </c>
      <c r="E19" s="17"/>
      <c r="F19" s="17"/>
      <c r="G19" s="144">
        <f t="shared" si="1"/>
        <v>150</v>
      </c>
      <c r="H19" s="144">
        <v>5</v>
      </c>
      <c r="I19" s="143">
        <f t="shared" si="2"/>
        <v>16</v>
      </c>
      <c r="J19" s="144">
        <v>14</v>
      </c>
      <c r="K19" s="144">
        <v>2</v>
      </c>
      <c r="L19" s="143"/>
      <c r="M19" s="144">
        <f t="shared" ref="M19:M41" si="3">G19-I19</f>
        <v>134</v>
      </c>
      <c r="N19" s="146">
        <v>5</v>
      </c>
      <c r="O19" s="146"/>
      <c r="P19" s="146"/>
      <c r="Q19" s="23"/>
      <c r="R19" s="23"/>
      <c r="S19" s="23"/>
      <c r="T19" s="23"/>
      <c r="U19" s="23"/>
      <c r="V19" s="35"/>
    </row>
    <row r="20" spans="1:22" ht="20.25">
      <c r="A20" s="143">
        <v>3</v>
      </c>
      <c r="B20" s="37" t="s">
        <v>43</v>
      </c>
      <c r="C20" s="56"/>
      <c r="D20" s="56">
        <v>3</v>
      </c>
      <c r="E20" s="17"/>
      <c r="F20" s="17"/>
      <c r="G20" s="144">
        <f t="shared" si="1"/>
        <v>90</v>
      </c>
      <c r="H20" s="144">
        <v>3</v>
      </c>
      <c r="I20" s="143">
        <f t="shared" si="2"/>
        <v>10</v>
      </c>
      <c r="J20" s="144">
        <v>8</v>
      </c>
      <c r="K20" s="144">
        <v>2</v>
      </c>
      <c r="L20" s="143"/>
      <c r="M20" s="144">
        <f t="shared" si="3"/>
        <v>80</v>
      </c>
      <c r="N20" s="145"/>
      <c r="O20" s="145"/>
      <c r="P20" s="145">
        <v>3</v>
      </c>
      <c r="Q20" s="23"/>
      <c r="R20" s="18"/>
      <c r="S20" s="18"/>
      <c r="T20" s="18"/>
      <c r="U20" s="23"/>
      <c r="V20" s="35"/>
    </row>
    <row r="21" spans="1:22" ht="20.25">
      <c r="A21" s="143">
        <v>4</v>
      </c>
      <c r="B21" s="153" t="s">
        <v>157</v>
      </c>
      <c r="C21" s="143"/>
      <c r="D21" s="140">
        <v>5</v>
      </c>
      <c r="E21" s="140"/>
      <c r="F21" s="140"/>
      <c r="G21" s="144">
        <f t="shared" si="1"/>
        <v>90</v>
      </c>
      <c r="H21" s="144">
        <v>3</v>
      </c>
      <c r="I21" s="143">
        <f t="shared" si="2"/>
        <v>10</v>
      </c>
      <c r="J21" s="144">
        <v>8</v>
      </c>
      <c r="K21" s="144">
        <v>2</v>
      </c>
      <c r="L21" s="143"/>
      <c r="M21" s="144">
        <f t="shared" si="3"/>
        <v>80</v>
      </c>
      <c r="N21" s="145"/>
      <c r="O21" s="145"/>
      <c r="P21" s="145"/>
      <c r="Q21" s="142"/>
      <c r="R21" s="139">
        <v>3</v>
      </c>
      <c r="S21" s="139"/>
      <c r="T21" s="139"/>
      <c r="U21" s="142"/>
      <c r="V21" s="35"/>
    </row>
    <row r="22" spans="1:22" ht="20.25">
      <c r="A22" s="143">
        <v>5</v>
      </c>
      <c r="B22" s="154" t="s">
        <v>150</v>
      </c>
      <c r="C22" s="144"/>
      <c r="D22" s="140">
        <v>4</v>
      </c>
      <c r="E22" s="140"/>
      <c r="F22" s="140"/>
      <c r="G22" s="144">
        <f t="shared" si="1"/>
        <v>90</v>
      </c>
      <c r="H22" s="144">
        <v>3</v>
      </c>
      <c r="I22" s="143">
        <f t="shared" si="2"/>
        <v>10</v>
      </c>
      <c r="J22" s="144">
        <v>8</v>
      </c>
      <c r="K22" s="144">
        <v>2</v>
      </c>
      <c r="L22" s="143"/>
      <c r="M22" s="144">
        <f t="shared" si="3"/>
        <v>80</v>
      </c>
      <c r="N22" s="145"/>
      <c r="O22" s="145"/>
      <c r="P22" s="145"/>
      <c r="Q22" s="142">
        <v>3</v>
      </c>
      <c r="R22" s="139"/>
      <c r="S22" s="139"/>
      <c r="T22" s="139"/>
      <c r="U22" s="142"/>
      <c r="V22" s="35"/>
    </row>
    <row r="23" spans="1:22" s="159" customFormat="1" ht="20.25">
      <c r="A23" s="155">
        <v>6</v>
      </c>
      <c r="B23" s="156" t="s">
        <v>158</v>
      </c>
      <c r="C23" s="155">
        <v>1</v>
      </c>
      <c r="D23" s="155"/>
      <c r="E23" s="155"/>
      <c r="F23" s="155"/>
      <c r="G23" s="155">
        <f t="shared" si="1"/>
        <v>180</v>
      </c>
      <c r="H23" s="155">
        <v>6</v>
      </c>
      <c r="I23" s="155">
        <f t="shared" si="2"/>
        <v>20</v>
      </c>
      <c r="J23" s="155">
        <v>18</v>
      </c>
      <c r="K23" s="155">
        <v>2</v>
      </c>
      <c r="L23" s="155"/>
      <c r="M23" s="165">
        <f t="shared" si="3"/>
        <v>160</v>
      </c>
      <c r="N23" s="157">
        <v>6</v>
      </c>
      <c r="O23" s="157"/>
      <c r="P23" s="157"/>
      <c r="Q23" s="157"/>
      <c r="R23" s="157"/>
      <c r="S23" s="157"/>
      <c r="T23" s="157"/>
      <c r="U23" s="157"/>
      <c r="V23" s="158"/>
    </row>
    <row r="24" spans="1:22" s="159" customFormat="1" ht="20.25">
      <c r="A24" s="155">
        <v>7</v>
      </c>
      <c r="B24" s="160" t="s">
        <v>33</v>
      </c>
      <c r="C24" s="155">
        <v>2</v>
      </c>
      <c r="D24" s="155"/>
      <c r="E24" s="155"/>
      <c r="F24" s="155"/>
      <c r="G24" s="155">
        <f t="shared" si="1"/>
        <v>210</v>
      </c>
      <c r="H24" s="155">
        <v>7</v>
      </c>
      <c r="I24" s="155">
        <f t="shared" si="2"/>
        <v>22</v>
      </c>
      <c r="J24" s="155">
        <v>20</v>
      </c>
      <c r="K24" s="155">
        <v>2</v>
      </c>
      <c r="L24" s="155"/>
      <c r="M24" s="165">
        <f t="shared" si="3"/>
        <v>188</v>
      </c>
      <c r="N24" s="157">
        <v>3</v>
      </c>
      <c r="O24" s="157">
        <v>4</v>
      </c>
      <c r="P24" s="157"/>
      <c r="Q24" s="157"/>
      <c r="R24" s="157"/>
      <c r="S24" s="157"/>
      <c r="T24" s="157"/>
      <c r="U24" s="157"/>
      <c r="V24" s="158"/>
    </row>
    <row r="25" spans="1:22" s="159" customFormat="1" ht="20.25">
      <c r="A25" s="155">
        <v>8</v>
      </c>
      <c r="B25" s="160" t="s">
        <v>159</v>
      </c>
      <c r="C25" s="155">
        <v>3</v>
      </c>
      <c r="D25" s="155"/>
      <c r="E25" s="155"/>
      <c r="F25" s="155"/>
      <c r="G25" s="155">
        <f t="shared" ref="G25:G37" si="4">H25*30</f>
        <v>180</v>
      </c>
      <c r="H25" s="157">
        <v>6</v>
      </c>
      <c r="I25" s="155">
        <f t="shared" si="2"/>
        <v>20</v>
      </c>
      <c r="J25" s="155">
        <v>18</v>
      </c>
      <c r="K25" s="155">
        <v>2</v>
      </c>
      <c r="L25" s="155"/>
      <c r="M25" s="165">
        <f t="shared" si="3"/>
        <v>160</v>
      </c>
      <c r="N25" s="157"/>
      <c r="O25" s="157"/>
      <c r="P25" s="157">
        <v>6</v>
      </c>
      <c r="Q25" s="157"/>
      <c r="R25" s="157"/>
      <c r="S25" s="157"/>
      <c r="T25" s="157"/>
      <c r="U25" s="157"/>
      <c r="V25" s="158"/>
    </row>
    <row r="26" spans="1:22" s="159" customFormat="1" ht="40.5">
      <c r="A26" s="155">
        <v>9</v>
      </c>
      <c r="B26" s="160" t="s">
        <v>34</v>
      </c>
      <c r="C26" s="155">
        <v>4</v>
      </c>
      <c r="D26" s="155"/>
      <c r="E26" s="155"/>
      <c r="F26" s="155"/>
      <c r="G26" s="155">
        <f t="shared" si="4"/>
        <v>150</v>
      </c>
      <c r="H26" s="157">
        <v>5</v>
      </c>
      <c r="I26" s="155">
        <f t="shared" si="2"/>
        <v>16</v>
      </c>
      <c r="J26" s="155">
        <v>14</v>
      </c>
      <c r="K26" s="155">
        <v>2</v>
      </c>
      <c r="L26" s="155"/>
      <c r="M26" s="165">
        <f t="shared" si="3"/>
        <v>134</v>
      </c>
      <c r="N26" s="157"/>
      <c r="O26" s="157"/>
      <c r="P26" s="157"/>
      <c r="Q26" s="157">
        <v>5</v>
      </c>
      <c r="R26" s="157"/>
      <c r="S26" s="157"/>
      <c r="T26" s="157"/>
      <c r="U26" s="157"/>
      <c r="V26" s="158"/>
    </row>
    <row r="27" spans="1:22" s="159" customFormat="1" ht="20.25">
      <c r="A27" s="155">
        <v>10</v>
      </c>
      <c r="B27" s="160" t="s">
        <v>35</v>
      </c>
      <c r="C27" s="155">
        <v>5</v>
      </c>
      <c r="D27" s="155"/>
      <c r="E27" s="155"/>
      <c r="F27" s="155"/>
      <c r="G27" s="155">
        <f t="shared" si="4"/>
        <v>150</v>
      </c>
      <c r="H27" s="157">
        <v>5</v>
      </c>
      <c r="I27" s="155">
        <f t="shared" si="2"/>
        <v>16</v>
      </c>
      <c r="J27" s="155">
        <v>14</v>
      </c>
      <c r="K27" s="155">
        <v>2</v>
      </c>
      <c r="L27" s="155"/>
      <c r="M27" s="165">
        <f t="shared" si="3"/>
        <v>134</v>
      </c>
      <c r="N27" s="157"/>
      <c r="O27" s="157"/>
      <c r="P27" s="157"/>
      <c r="Q27" s="157"/>
      <c r="R27" s="157">
        <v>5</v>
      </c>
      <c r="S27" s="157"/>
      <c r="T27" s="157"/>
      <c r="U27" s="157"/>
      <c r="V27" s="158"/>
    </row>
    <row r="28" spans="1:22" s="159" customFormat="1" ht="20.25">
      <c r="A28" s="155">
        <v>11</v>
      </c>
      <c r="B28" s="161" t="s">
        <v>36</v>
      </c>
      <c r="C28" s="155">
        <v>4</v>
      </c>
      <c r="D28" s="155"/>
      <c r="E28" s="155"/>
      <c r="F28" s="155"/>
      <c r="G28" s="155">
        <f t="shared" si="4"/>
        <v>120</v>
      </c>
      <c r="H28" s="157">
        <v>4</v>
      </c>
      <c r="I28" s="155">
        <f t="shared" si="2"/>
        <v>12</v>
      </c>
      <c r="J28" s="155">
        <v>10</v>
      </c>
      <c r="K28" s="155">
        <v>2</v>
      </c>
      <c r="L28" s="155"/>
      <c r="M28" s="165">
        <f t="shared" si="3"/>
        <v>108</v>
      </c>
      <c r="N28" s="157"/>
      <c r="O28" s="157"/>
      <c r="P28" s="157"/>
      <c r="Q28" s="157">
        <v>4</v>
      </c>
      <c r="R28" s="157"/>
      <c r="S28" s="157"/>
      <c r="T28" s="157"/>
      <c r="U28" s="157"/>
      <c r="V28" s="158"/>
    </row>
    <row r="29" spans="1:22" s="159" customFormat="1" ht="20.25">
      <c r="A29" s="155">
        <v>12</v>
      </c>
      <c r="B29" s="161" t="s">
        <v>37</v>
      </c>
      <c r="C29" s="155">
        <v>5</v>
      </c>
      <c r="D29" s="155"/>
      <c r="E29" s="155"/>
      <c r="F29" s="155"/>
      <c r="G29" s="155">
        <f t="shared" si="4"/>
        <v>120</v>
      </c>
      <c r="H29" s="157">
        <v>4</v>
      </c>
      <c r="I29" s="155">
        <f t="shared" si="2"/>
        <v>12</v>
      </c>
      <c r="J29" s="155">
        <v>10</v>
      </c>
      <c r="K29" s="155">
        <v>2</v>
      </c>
      <c r="L29" s="155"/>
      <c r="M29" s="165">
        <f t="shared" si="3"/>
        <v>108</v>
      </c>
      <c r="N29" s="157"/>
      <c r="O29" s="157"/>
      <c r="P29" s="157"/>
      <c r="Q29" s="157"/>
      <c r="R29" s="157">
        <v>4</v>
      </c>
      <c r="S29" s="157"/>
      <c r="T29" s="157"/>
      <c r="U29" s="157"/>
      <c r="V29" s="158"/>
    </row>
    <row r="30" spans="1:22" s="159" customFormat="1" ht="20.25">
      <c r="A30" s="155">
        <v>13</v>
      </c>
      <c r="B30" s="161" t="s">
        <v>54</v>
      </c>
      <c r="C30" s="155">
        <v>6</v>
      </c>
      <c r="D30" s="155"/>
      <c r="E30" s="155"/>
      <c r="F30" s="155"/>
      <c r="G30" s="155">
        <f t="shared" si="4"/>
        <v>90</v>
      </c>
      <c r="H30" s="157">
        <v>3</v>
      </c>
      <c r="I30" s="155">
        <f t="shared" si="2"/>
        <v>10</v>
      </c>
      <c r="J30" s="155">
        <v>8</v>
      </c>
      <c r="K30" s="155">
        <v>2</v>
      </c>
      <c r="L30" s="155"/>
      <c r="M30" s="165">
        <f t="shared" si="3"/>
        <v>80</v>
      </c>
      <c r="N30" s="162"/>
      <c r="O30" s="162"/>
      <c r="P30" s="162"/>
      <c r="Q30" s="162"/>
      <c r="R30" s="162"/>
      <c r="S30" s="162">
        <v>3</v>
      </c>
      <c r="T30" s="162"/>
      <c r="U30" s="162"/>
      <c r="V30" s="158"/>
    </row>
    <row r="31" spans="1:22" s="159" customFormat="1" ht="20.25">
      <c r="A31" s="155">
        <v>14</v>
      </c>
      <c r="B31" s="161" t="s">
        <v>169</v>
      </c>
      <c r="C31" s="155">
        <v>7</v>
      </c>
      <c r="D31" s="155"/>
      <c r="E31" s="155"/>
      <c r="F31" s="155"/>
      <c r="G31" s="155">
        <f t="shared" si="4"/>
        <v>150</v>
      </c>
      <c r="H31" s="157">
        <v>5</v>
      </c>
      <c r="I31" s="155">
        <f t="shared" si="2"/>
        <v>16</v>
      </c>
      <c r="J31" s="155">
        <v>14</v>
      </c>
      <c r="K31" s="155">
        <v>2</v>
      </c>
      <c r="L31" s="155"/>
      <c r="M31" s="165">
        <f t="shared" si="3"/>
        <v>134</v>
      </c>
      <c r="N31" s="162"/>
      <c r="O31" s="162"/>
      <c r="P31" s="162"/>
      <c r="Q31" s="162"/>
      <c r="R31" s="162"/>
      <c r="S31" s="162"/>
      <c r="T31" s="162">
        <v>5</v>
      </c>
      <c r="U31" s="162"/>
      <c r="V31" s="158"/>
    </row>
    <row r="32" spans="1:22" s="159" customFormat="1" ht="20.25">
      <c r="A32" s="155">
        <v>15</v>
      </c>
      <c r="B32" s="160" t="s">
        <v>38</v>
      </c>
      <c r="C32" s="155"/>
      <c r="D32" s="155">
        <v>5</v>
      </c>
      <c r="E32" s="155"/>
      <c r="F32" s="155"/>
      <c r="G32" s="155">
        <f t="shared" si="4"/>
        <v>90</v>
      </c>
      <c r="H32" s="157">
        <v>3</v>
      </c>
      <c r="I32" s="155">
        <f t="shared" si="2"/>
        <v>10</v>
      </c>
      <c r="J32" s="155">
        <v>8</v>
      </c>
      <c r="K32" s="155">
        <v>2</v>
      </c>
      <c r="L32" s="155"/>
      <c r="M32" s="165">
        <f t="shared" si="3"/>
        <v>80</v>
      </c>
      <c r="N32" s="157"/>
      <c r="O32" s="157"/>
      <c r="P32" s="157"/>
      <c r="Q32" s="157"/>
      <c r="R32" s="157">
        <v>3</v>
      </c>
      <c r="S32" s="157"/>
      <c r="T32" s="157"/>
      <c r="U32" s="157"/>
      <c r="V32" s="158"/>
    </row>
    <row r="33" spans="1:23" s="159" customFormat="1" ht="20.25">
      <c r="A33" s="155">
        <v>16</v>
      </c>
      <c r="B33" s="161" t="s">
        <v>39</v>
      </c>
      <c r="C33" s="155"/>
      <c r="D33" s="155">
        <v>7</v>
      </c>
      <c r="E33" s="155"/>
      <c r="F33" s="155"/>
      <c r="G33" s="155">
        <f t="shared" si="4"/>
        <v>120</v>
      </c>
      <c r="H33" s="157">
        <v>4</v>
      </c>
      <c r="I33" s="155">
        <f t="shared" si="2"/>
        <v>12</v>
      </c>
      <c r="J33" s="155">
        <v>10</v>
      </c>
      <c r="K33" s="155">
        <v>2</v>
      </c>
      <c r="L33" s="155"/>
      <c r="M33" s="165">
        <f t="shared" si="3"/>
        <v>108</v>
      </c>
      <c r="N33" s="162"/>
      <c r="O33" s="162"/>
      <c r="P33" s="162"/>
      <c r="Q33" s="162"/>
      <c r="R33" s="162"/>
      <c r="S33" s="162"/>
      <c r="T33" s="162">
        <v>4</v>
      </c>
      <c r="U33" s="162"/>
      <c r="V33" s="158"/>
    </row>
    <row r="34" spans="1:23" s="159" customFormat="1" ht="20.25">
      <c r="A34" s="155">
        <v>17</v>
      </c>
      <c r="B34" s="161" t="s">
        <v>42</v>
      </c>
      <c r="C34" s="155"/>
      <c r="D34" s="155">
        <v>3</v>
      </c>
      <c r="E34" s="155"/>
      <c r="F34" s="155"/>
      <c r="G34" s="155">
        <f>H34*30</f>
        <v>120</v>
      </c>
      <c r="H34" s="157">
        <v>4</v>
      </c>
      <c r="I34" s="155">
        <f t="shared" si="2"/>
        <v>12</v>
      </c>
      <c r="J34" s="155">
        <v>10</v>
      </c>
      <c r="K34" s="155">
        <v>2</v>
      </c>
      <c r="L34" s="155"/>
      <c r="M34" s="165">
        <f t="shared" si="3"/>
        <v>108</v>
      </c>
      <c r="N34" s="162"/>
      <c r="O34" s="162"/>
      <c r="P34" s="162">
        <v>4</v>
      </c>
      <c r="Q34" s="162"/>
      <c r="R34" s="162"/>
      <c r="S34" s="162"/>
      <c r="T34" s="162"/>
      <c r="U34" s="162"/>
      <c r="V34" s="158"/>
    </row>
    <row r="35" spans="1:23" s="159" customFormat="1" ht="20.25">
      <c r="A35" s="155">
        <v>18</v>
      </c>
      <c r="B35" s="163" t="s">
        <v>40</v>
      </c>
      <c r="C35" s="155"/>
      <c r="D35" s="155">
        <v>4</v>
      </c>
      <c r="E35" s="155"/>
      <c r="F35" s="155" t="s">
        <v>41</v>
      </c>
      <c r="G35" s="155">
        <f t="shared" si="4"/>
        <v>90</v>
      </c>
      <c r="H35" s="157">
        <v>3</v>
      </c>
      <c r="I35" s="155">
        <f t="shared" si="2"/>
        <v>10</v>
      </c>
      <c r="J35" s="155">
        <v>8</v>
      </c>
      <c r="K35" s="155">
        <v>2</v>
      </c>
      <c r="L35" s="155"/>
      <c r="M35" s="165">
        <f t="shared" si="3"/>
        <v>80</v>
      </c>
      <c r="N35" s="162"/>
      <c r="O35" s="162"/>
      <c r="P35" s="162"/>
      <c r="Q35" s="162">
        <v>3</v>
      </c>
      <c r="R35" s="162"/>
      <c r="S35" s="162"/>
      <c r="T35" s="162"/>
      <c r="U35" s="162"/>
      <c r="V35" s="158"/>
    </row>
    <row r="36" spans="1:23" s="159" customFormat="1" ht="40.5">
      <c r="A36" s="155">
        <v>19</v>
      </c>
      <c r="B36" s="180" t="s">
        <v>160</v>
      </c>
      <c r="C36" s="155">
        <v>6</v>
      </c>
      <c r="D36" s="155">
        <v>5</v>
      </c>
      <c r="E36" s="155"/>
      <c r="F36" s="155"/>
      <c r="G36" s="155">
        <f t="shared" si="4"/>
        <v>180</v>
      </c>
      <c r="H36" s="157">
        <v>6</v>
      </c>
      <c r="I36" s="155">
        <f t="shared" si="2"/>
        <v>20</v>
      </c>
      <c r="J36" s="155">
        <v>18</v>
      </c>
      <c r="K36" s="155">
        <v>2</v>
      </c>
      <c r="L36" s="155"/>
      <c r="M36" s="165">
        <f t="shared" si="3"/>
        <v>160</v>
      </c>
      <c r="N36" s="162"/>
      <c r="O36" s="162"/>
      <c r="P36" s="162"/>
      <c r="Q36" s="162"/>
      <c r="R36" s="162">
        <v>3</v>
      </c>
      <c r="S36" s="162">
        <v>3</v>
      </c>
      <c r="T36" s="162"/>
      <c r="U36" s="162"/>
      <c r="V36" s="158"/>
    </row>
    <row r="37" spans="1:23" s="159" customFormat="1" ht="21" customHeight="1">
      <c r="A37" s="155">
        <v>20</v>
      </c>
      <c r="B37" s="259" t="s">
        <v>44</v>
      </c>
      <c r="C37" s="167"/>
      <c r="D37" s="167">
        <v>8</v>
      </c>
      <c r="E37" s="167"/>
      <c r="F37" s="167"/>
      <c r="G37" s="167">
        <f t="shared" si="4"/>
        <v>90</v>
      </c>
      <c r="H37" s="168">
        <v>3</v>
      </c>
      <c r="I37" s="155">
        <f t="shared" si="2"/>
        <v>10</v>
      </c>
      <c r="J37" s="167">
        <v>8</v>
      </c>
      <c r="K37" s="167">
        <v>2</v>
      </c>
      <c r="L37" s="167"/>
      <c r="M37" s="165">
        <f t="shared" si="3"/>
        <v>80</v>
      </c>
      <c r="N37" s="168"/>
      <c r="O37" s="168"/>
      <c r="P37" s="168"/>
      <c r="Q37" s="168"/>
      <c r="R37" s="168"/>
      <c r="S37" s="168"/>
      <c r="T37" s="168"/>
      <c r="U37" s="168">
        <v>3</v>
      </c>
      <c r="V37" s="158"/>
    </row>
    <row r="38" spans="1:23" s="159" customFormat="1" ht="20.25">
      <c r="A38" s="155"/>
      <c r="B38" s="166" t="s">
        <v>17</v>
      </c>
      <c r="C38" s="165"/>
      <c r="D38" s="165"/>
      <c r="E38" s="165"/>
      <c r="F38" s="165"/>
      <c r="G38" s="167"/>
      <c r="H38" s="168"/>
      <c r="I38" s="155">
        <f t="shared" si="2"/>
        <v>0</v>
      </c>
      <c r="J38" s="167"/>
      <c r="K38" s="167"/>
      <c r="L38" s="167"/>
      <c r="M38" s="165">
        <f t="shared" si="3"/>
        <v>0</v>
      </c>
      <c r="N38" s="164"/>
      <c r="O38" s="164"/>
      <c r="P38" s="164"/>
      <c r="Q38" s="164"/>
      <c r="R38" s="164"/>
      <c r="S38" s="164"/>
      <c r="T38" s="164"/>
      <c r="U38" s="164"/>
      <c r="V38" s="158"/>
    </row>
    <row r="39" spans="1:23" s="159" customFormat="1" ht="20.25">
      <c r="A39" s="155">
        <v>1</v>
      </c>
      <c r="B39" s="260" t="s">
        <v>162</v>
      </c>
      <c r="C39" s="155"/>
      <c r="D39" s="165"/>
      <c r="E39" s="165">
        <v>3</v>
      </c>
      <c r="F39" s="165"/>
      <c r="G39" s="167">
        <f t="shared" ref="G39:G41" si="5">H39*30</f>
        <v>30</v>
      </c>
      <c r="H39" s="168">
        <v>1</v>
      </c>
      <c r="I39" s="155">
        <f t="shared" si="2"/>
        <v>0</v>
      </c>
      <c r="J39" s="167">
        <v>0</v>
      </c>
      <c r="K39" s="167">
        <v>0</v>
      </c>
      <c r="L39" s="167"/>
      <c r="M39" s="165">
        <f t="shared" si="3"/>
        <v>30</v>
      </c>
      <c r="N39" s="164"/>
      <c r="O39" s="164"/>
      <c r="P39" s="164">
        <v>1</v>
      </c>
      <c r="Q39" s="157"/>
      <c r="R39" s="164"/>
      <c r="S39" s="164"/>
      <c r="T39" s="164"/>
      <c r="U39" s="157"/>
      <c r="V39" s="158"/>
    </row>
    <row r="40" spans="1:23" s="159" customFormat="1" ht="20.25">
      <c r="A40" s="155">
        <v>2</v>
      </c>
      <c r="B40" s="260" t="s">
        <v>163</v>
      </c>
      <c r="C40" s="165"/>
      <c r="D40" s="165"/>
      <c r="E40" s="165">
        <v>5</v>
      </c>
      <c r="F40" s="165"/>
      <c r="G40" s="167">
        <f t="shared" si="5"/>
        <v>30</v>
      </c>
      <c r="H40" s="168">
        <v>1</v>
      </c>
      <c r="I40" s="155">
        <f t="shared" si="2"/>
        <v>0</v>
      </c>
      <c r="J40" s="167">
        <v>0</v>
      </c>
      <c r="K40" s="167">
        <v>0</v>
      </c>
      <c r="L40" s="167"/>
      <c r="M40" s="165">
        <f t="shared" si="3"/>
        <v>30</v>
      </c>
      <c r="N40" s="164"/>
      <c r="O40" s="164"/>
      <c r="P40" s="164"/>
      <c r="Q40" s="157"/>
      <c r="R40" s="164">
        <v>1</v>
      </c>
      <c r="S40" s="164"/>
      <c r="T40" s="164"/>
      <c r="U40" s="157"/>
      <c r="V40" s="158"/>
    </row>
    <row r="41" spans="1:23" s="159" customFormat="1" ht="40.5">
      <c r="A41" s="155">
        <v>3</v>
      </c>
      <c r="B41" s="260" t="s">
        <v>161</v>
      </c>
      <c r="C41" s="155"/>
      <c r="D41" s="155"/>
      <c r="E41" s="155">
        <v>6</v>
      </c>
      <c r="F41" s="155"/>
      <c r="G41" s="167">
        <f t="shared" si="5"/>
        <v>30</v>
      </c>
      <c r="H41" s="168">
        <v>1</v>
      </c>
      <c r="I41" s="155">
        <f t="shared" si="2"/>
        <v>0</v>
      </c>
      <c r="J41" s="167">
        <v>0</v>
      </c>
      <c r="K41" s="167">
        <v>0</v>
      </c>
      <c r="L41" s="167"/>
      <c r="M41" s="165">
        <f t="shared" si="3"/>
        <v>30</v>
      </c>
      <c r="N41" s="157"/>
      <c r="O41" s="157"/>
      <c r="P41" s="157"/>
      <c r="Q41" s="157"/>
      <c r="R41" s="157"/>
      <c r="S41" s="157">
        <v>1</v>
      </c>
      <c r="T41" s="157"/>
      <c r="U41" s="157"/>
      <c r="V41" s="158"/>
    </row>
    <row r="42" spans="1:23" ht="20.25">
      <c r="A42" s="38"/>
      <c r="B42" s="170" t="s">
        <v>165</v>
      </c>
      <c r="C42" s="171"/>
      <c r="D42" s="172"/>
      <c r="E42" s="172"/>
      <c r="F42" s="172"/>
      <c r="G42" s="173">
        <f t="shared" ref="G42:N42" si="6">SUM(G18:G41)</f>
        <v>2700</v>
      </c>
      <c r="H42" s="173">
        <f t="shared" si="6"/>
        <v>90</v>
      </c>
      <c r="I42" s="173">
        <f t="shared" si="6"/>
        <v>280</v>
      </c>
      <c r="J42" s="173">
        <f t="shared" si="6"/>
        <v>240</v>
      </c>
      <c r="K42" s="173">
        <f t="shared" si="6"/>
        <v>40</v>
      </c>
      <c r="L42" s="173">
        <f t="shared" si="6"/>
        <v>0</v>
      </c>
      <c r="M42" s="173">
        <f t="shared" si="6"/>
        <v>2420</v>
      </c>
      <c r="N42" s="173">
        <f t="shared" si="6"/>
        <v>14</v>
      </c>
      <c r="O42" s="173">
        <f t="shared" ref="O42:U43" si="7">SUM(O18:O41)</f>
        <v>9</v>
      </c>
      <c r="P42" s="173">
        <f t="shared" si="7"/>
        <v>14</v>
      </c>
      <c r="Q42" s="173">
        <f t="shared" si="7"/>
        <v>15</v>
      </c>
      <c r="R42" s="173">
        <f t="shared" si="7"/>
        <v>19</v>
      </c>
      <c r="S42" s="173">
        <f t="shared" si="7"/>
        <v>7</v>
      </c>
      <c r="T42" s="173">
        <f t="shared" si="7"/>
        <v>9</v>
      </c>
      <c r="U42" s="173">
        <f t="shared" si="7"/>
        <v>3</v>
      </c>
      <c r="V42" s="280">
        <f>SUM(N42:U42)</f>
        <v>90</v>
      </c>
    </row>
    <row r="43" spans="1:23" ht="20.25">
      <c r="A43" s="38"/>
      <c r="B43" s="170" t="s">
        <v>166</v>
      </c>
      <c r="C43" s="39"/>
      <c r="D43" s="40"/>
      <c r="E43" s="40"/>
      <c r="F43" s="40"/>
      <c r="G43" s="41">
        <f t="shared" ref="G43:T43" si="8">SUM(G16,G42)</f>
        <v>3240</v>
      </c>
      <c r="H43" s="173">
        <f t="shared" si="8"/>
        <v>108</v>
      </c>
      <c r="I43" s="173">
        <f t="shared" si="8"/>
        <v>342</v>
      </c>
      <c r="J43" s="173">
        <f t="shared" si="8"/>
        <v>272</v>
      </c>
      <c r="K43" s="173">
        <f t="shared" si="8"/>
        <v>70</v>
      </c>
      <c r="L43" s="173">
        <f t="shared" si="8"/>
        <v>0</v>
      </c>
      <c r="M43" s="173">
        <f t="shared" si="8"/>
        <v>2898</v>
      </c>
      <c r="N43" s="173">
        <f t="shared" si="8"/>
        <v>20</v>
      </c>
      <c r="O43" s="173">
        <f t="shared" si="8"/>
        <v>12</v>
      </c>
      <c r="P43" s="173">
        <f t="shared" si="8"/>
        <v>17</v>
      </c>
      <c r="Q43" s="173">
        <f t="shared" si="8"/>
        <v>15</v>
      </c>
      <c r="R43" s="173">
        <f t="shared" si="8"/>
        <v>19</v>
      </c>
      <c r="S43" s="173">
        <f t="shared" si="8"/>
        <v>7</v>
      </c>
      <c r="T43" s="173">
        <f t="shared" si="8"/>
        <v>12</v>
      </c>
      <c r="U43" s="173">
        <f t="shared" si="7"/>
        <v>6</v>
      </c>
      <c r="V43" s="280">
        <f>SUM(N43:U43)</f>
        <v>108</v>
      </c>
    </row>
    <row r="44" spans="1:23" ht="20.25">
      <c r="A44" s="446" t="s">
        <v>197</v>
      </c>
      <c r="B44" s="447"/>
      <c r="C44" s="447"/>
      <c r="D44" s="447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447"/>
      <c r="Q44" s="447"/>
      <c r="R44" s="447"/>
      <c r="S44" s="447"/>
      <c r="T44" s="447"/>
      <c r="U44" s="448"/>
    </row>
    <row r="45" spans="1:23" ht="20.25">
      <c r="A45" s="443" t="s">
        <v>167</v>
      </c>
      <c r="B45" s="444"/>
      <c r="C45" s="444"/>
      <c r="D45" s="444"/>
      <c r="E45" s="444"/>
      <c r="F45" s="444"/>
      <c r="G45" s="444"/>
      <c r="H45" s="444"/>
      <c r="I45" s="444"/>
      <c r="J45" s="444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5"/>
    </row>
    <row r="47" spans="1:23" ht="20.25">
      <c r="A47" s="143">
        <v>1</v>
      </c>
      <c r="B47" s="36" t="s">
        <v>170</v>
      </c>
      <c r="C47" s="143"/>
      <c r="D47" s="143" t="s">
        <v>171</v>
      </c>
      <c r="E47" s="143"/>
      <c r="F47" s="143"/>
      <c r="G47" s="143">
        <f t="shared" ref="G47:G48" si="9">H47*30</f>
        <v>540</v>
      </c>
      <c r="H47" s="146">
        <v>18</v>
      </c>
      <c r="I47" s="143">
        <f t="shared" ref="I47" si="10">SUM(J47,K47,L47)</f>
        <v>66</v>
      </c>
      <c r="J47" s="143">
        <v>0</v>
      </c>
      <c r="K47" s="143">
        <v>66</v>
      </c>
      <c r="L47" s="143"/>
      <c r="M47" s="143">
        <f t="shared" ref="M47:M54" si="11">G47-I47</f>
        <v>474</v>
      </c>
      <c r="N47" s="146">
        <v>3</v>
      </c>
      <c r="O47" s="146">
        <v>3</v>
      </c>
      <c r="P47" s="146">
        <v>3</v>
      </c>
      <c r="Q47" s="146">
        <v>3</v>
      </c>
      <c r="R47" s="146">
        <v>3</v>
      </c>
      <c r="S47" s="146">
        <v>3</v>
      </c>
      <c r="T47" s="146"/>
      <c r="U47" s="146"/>
      <c r="V47" s="35"/>
      <c r="W47" s="42"/>
    </row>
    <row r="48" spans="1:23" ht="20.25">
      <c r="A48" s="143">
        <v>2</v>
      </c>
      <c r="B48" s="36" t="s">
        <v>172</v>
      </c>
      <c r="C48" s="143"/>
      <c r="D48" s="143">
        <v>2.4</v>
      </c>
      <c r="E48" s="143"/>
      <c r="F48" s="143"/>
      <c r="G48" s="143">
        <f t="shared" si="9"/>
        <v>240</v>
      </c>
      <c r="H48" s="146">
        <v>8</v>
      </c>
      <c r="I48" s="143">
        <f t="shared" ref="I48" si="12">SUM(J48,K48,L48)</f>
        <v>24</v>
      </c>
      <c r="J48" s="143">
        <v>0</v>
      </c>
      <c r="K48" s="143">
        <v>24</v>
      </c>
      <c r="L48" s="143"/>
      <c r="M48" s="143">
        <f t="shared" si="11"/>
        <v>216</v>
      </c>
      <c r="N48" s="146">
        <v>2</v>
      </c>
      <c r="O48" s="146">
        <v>2</v>
      </c>
      <c r="P48" s="146">
        <v>2</v>
      </c>
      <c r="Q48" s="146">
        <v>2</v>
      </c>
      <c r="R48" s="146"/>
      <c r="S48" s="146"/>
      <c r="T48" s="146"/>
      <c r="U48" s="146"/>
      <c r="V48" s="35"/>
      <c r="W48" s="42"/>
    </row>
    <row r="49" spans="1:24" s="179" customFormat="1" ht="20.25">
      <c r="A49" s="155">
        <v>3</v>
      </c>
      <c r="B49" s="161" t="s">
        <v>168</v>
      </c>
      <c r="C49" s="155"/>
      <c r="D49" s="155">
        <v>6</v>
      </c>
      <c r="E49" s="155"/>
      <c r="F49" s="155"/>
      <c r="G49" s="155">
        <f t="shared" ref="G49" si="13">H49*30</f>
        <v>90</v>
      </c>
      <c r="H49" s="157">
        <v>3</v>
      </c>
      <c r="I49" s="155">
        <f t="shared" ref="I49" si="14">SUM(J49,K49,L49)</f>
        <v>10</v>
      </c>
      <c r="J49" s="155">
        <v>8</v>
      </c>
      <c r="K49" s="155">
        <v>2</v>
      </c>
      <c r="L49" s="155"/>
      <c r="M49" s="155">
        <f t="shared" si="11"/>
        <v>80</v>
      </c>
      <c r="N49" s="157"/>
      <c r="O49" s="157"/>
      <c r="P49" s="157"/>
      <c r="Q49" s="157"/>
      <c r="R49" s="157"/>
      <c r="S49" s="157">
        <v>3</v>
      </c>
      <c r="T49" s="157"/>
      <c r="U49" s="157"/>
      <c r="V49" s="158"/>
      <c r="W49" s="178"/>
    </row>
    <row r="50" spans="1:24" s="179" customFormat="1" ht="20.25">
      <c r="A50" s="155">
        <v>4</v>
      </c>
      <c r="B50" s="174" t="s">
        <v>45</v>
      </c>
      <c r="C50" s="155"/>
      <c r="D50" s="155">
        <v>7</v>
      </c>
      <c r="E50" s="155"/>
      <c r="F50" s="155"/>
      <c r="G50" s="175">
        <f>H50*30</f>
        <v>90</v>
      </c>
      <c r="H50" s="176">
        <v>3</v>
      </c>
      <c r="I50" s="177">
        <f>SUM(J50,K50,L50)</f>
        <v>10</v>
      </c>
      <c r="J50" s="155">
        <v>8</v>
      </c>
      <c r="K50" s="155">
        <v>2</v>
      </c>
      <c r="L50" s="176"/>
      <c r="M50" s="155">
        <f t="shared" si="11"/>
        <v>80</v>
      </c>
      <c r="N50" s="157"/>
      <c r="O50" s="157"/>
      <c r="P50" s="164"/>
      <c r="Q50" s="157"/>
      <c r="R50" s="164"/>
      <c r="S50" s="164"/>
      <c r="T50" s="164">
        <v>3</v>
      </c>
      <c r="U50" s="157"/>
      <c r="V50" s="158"/>
      <c r="W50" s="178"/>
    </row>
    <row r="51" spans="1:24" s="191" customFormat="1" ht="20.25">
      <c r="A51" s="182">
        <v>5</v>
      </c>
      <c r="B51" s="183" t="s">
        <v>173</v>
      </c>
      <c r="C51" s="182"/>
      <c r="D51" s="182">
        <v>7</v>
      </c>
      <c r="E51" s="182"/>
      <c r="F51" s="182"/>
      <c r="G51" s="184">
        <f>H51*30</f>
        <v>90</v>
      </c>
      <c r="H51" s="185">
        <v>3</v>
      </c>
      <c r="I51" s="186">
        <f>SUM(J51,K51,L51)</f>
        <v>10</v>
      </c>
      <c r="J51" s="182">
        <v>8</v>
      </c>
      <c r="K51" s="182">
        <v>2</v>
      </c>
      <c r="L51" s="185"/>
      <c r="M51" s="182">
        <f t="shared" si="11"/>
        <v>80</v>
      </c>
      <c r="N51" s="187"/>
      <c r="O51" s="187"/>
      <c r="P51" s="188"/>
      <c r="Q51" s="187"/>
      <c r="R51" s="188"/>
      <c r="S51" s="188"/>
      <c r="T51" s="188">
        <v>3</v>
      </c>
      <c r="U51" s="187"/>
      <c r="V51" s="189"/>
      <c r="W51" s="190"/>
    </row>
    <row r="52" spans="1:24" s="191" customFormat="1" ht="20.25">
      <c r="A52" s="182">
        <v>6</v>
      </c>
      <c r="B52" s="192" t="s">
        <v>174</v>
      </c>
      <c r="C52" s="182"/>
      <c r="D52" s="182">
        <v>6</v>
      </c>
      <c r="E52" s="182"/>
      <c r="F52" s="182"/>
      <c r="G52" s="182">
        <f>H52*30</f>
        <v>150</v>
      </c>
      <c r="H52" s="187">
        <v>5</v>
      </c>
      <c r="I52" s="182">
        <f>SUM(J52,K52,L52)</f>
        <v>16</v>
      </c>
      <c r="J52" s="182">
        <v>14</v>
      </c>
      <c r="K52" s="182">
        <v>2</v>
      </c>
      <c r="L52" s="182"/>
      <c r="M52" s="182">
        <f t="shared" si="11"/>
        <v>134</v>
      </c>
      <c r="N52" s="193"/>
      <c r="O52" s="193"/>
      <c r="P52" s="193"/>
      <c r="Q52" s="193"/>
      <c r="R52" s="193"/>
      <c r="S52" s="193">
        <v>5</v>
      </c>
      <c r="T52" s="193"/>
      <c r="U52" s="193"/>
      <c r="V52" s="189"/>
      <c r="W52" s="190"/>
    </row>
    <row r="53" spans="1:24" s="191" customFormat="1" ht="20.25">
      <c r="A53" s="182">
        <v>7</v>
      </c>
      <c r="B53" s="194" t="s">
        <v>63</v>
      </c>
      <c r="C53" s="182"/>
      <c r="D53" s="182">
        <v>7</v>
      </c>
      <c r="E53" s="182"/>
      <c r="F53" s="182"/>
      <c r="G53" s="182">
        <f>H53*30</f>
        <v>120</v>
      </c>
      <c r="H53" s="187">
        <v>4</v>
      </c>
      <c r="I53" s="182">
        <f>SUM(J53,K53,L53)</f>
        <v>12</v>
      </c>
      <c r="J53" s="182">
        <v>10</v>
      </c>
      <c r="K53" s="182">
        <v>2</v>
      </c>
      <c r="L53" s="182"/>
      <c r="M53" s="182">
        <f t="shared" si="11"/>
        <v>108</v>
      </c>
      <c r="N53" s="193"/>
      <c r="O53" s="193"/>
      <c r="P53" s="193"/>
      <c r="Q53" s="193"/>
      <c r="R53" s="193"/>
      <c r="S53" s="193"/>
      <c r="T53" s="193">
        <v>4</v>
      </c>
      <c r="U53" s="193"/>
      <c r="V53" s="189"/>
    </row>
    <row r="54" spans="1:24" s="179" customFormat="1" ht="20.25">
      <c r="A54" s="155">
        <v>8</v>
      </c>
      <c r="B54" s="181" t="s">
        <v>55</v>
      </c>
      <c r="C54" s="155"/>
      <c r="D54" s="155">
        <v>8</v>
      </c>
      <c r="E54" s="155"/>
      <c r="F54" s="155"/>
      <c r="G54" s="155">
        <f t="shared" ref="G54" si="15">H54*30</f>
        <v>120</v>
      </c>
      <c r="H54" s="157">
        <v>4</v>
      </c>
      <c r="I54" s="155">
        <f>SUM(J54,K54,L54)</f>
        <v>12</v>
      </c>
      <c r="J54" s="155">
        <v>10</v>
      </c>
      <c r="K54" s="155">
        <v>2</v>
      </c>
      <c r="L54" s="155"/>
      <c r="M54" s="155">
        <f t="shared" si="11"/>
        <v>108</v>
      </c>
      <c r="N54" s="162"/>
      <c r="O54" s="162"/>
      <c r="P54" s="162"/>
      <c r="Q54" s="162"/>
      <c r="R54" s="162"/>
      <c r="S54" s="162"/>
      <c r="T54" s="162"/>
      <c r="U54" s="162">
        <v>4</v>
      </c>
      <c r="V54" s="158"/>
      <c r="W54" s="178"/>
    </row>
    <row r="55" spans="1:24" ht="18" customHeight="1">
      <c r="A55" s="44"/>
      <c r="B55" s="169" t="s">
        <v>198</v>
      </c>
      <c r="C55" s="16"/>
      <c r="D55" s="43"/>
      <c r="E55" s="16"/>
      <c r="F55" s="16"/>
      <c r="G55" s="32">
        <f t="shared" ref="G55:U55" si="16">SUM(G47:G54)</f>
        <v>1440</v>
      </c>
      <c r="H55" s="32">
        <f t="shared" si="16"/>
        <v>48</v>
      </c>
      <c r="I55" s="32">
        <f t="shared" si="16"/>
        <v>160</v>
      </c>
      <c r="J55" s="32">
        <f t="shared" si="16"/>
        <v>58</v>
      </c>
      <c r="K55" s="32">
        <f t="shared" si="16"/>
        <v>102</v>
      </c>
      <c r="L55" s="32">
        <f t="shared" si="16"/>
        <v>0</v>
      </c>
      <c r="M55" s="32">
        <f t="shared" si="16"/>
        <v>1280</v>
      </c>
      <c r="N55" s="32">
        <f t="shared" si="16"/>
        <v>5</v>
      </c>
      <c r="O55" s="32">
        <f t="shared" si="16"/>
        <v>5</v>
      </c>
      <c r="P55" s="32">
        <f t="shared" si="16"/>
        <v>5</v>
      </c>
      <c r="Q55" s="32">
        <f t="shared" si="16"/>
        <v>5</v>
      </c>
      <c r="R55" s="32">
        <f t="shared" si="16"/>
        <v>3</v>
      </c>
      <c r="S55" s="32">
        <f t="shared" si="16"/>
        <v>11</v>
      </c>
      <c r="T55" s="32">
        <f t="shared" si="16"/>
        <v>10</v>
      </c>
      <c r="U55" s="32">
        <f t="shared" si="16"/>
        <v>4</v>
      </c>
      <c r="V55" s="280">
        <f>SUM(N55:U55)</f>
        <v>48</v>
      </c>
    </row>
    <row r="56" spans="1:24" ht="18" customHeight="1" thickBot="1">
      <c r="A56" s="255"/>
      <c r="B56" s="256"/>
      <c r="C56" s="249"/>
      <c r="D56" s="257"/>
      <c r="E56" s="249"/>
      <c r="F56" s="249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</row>
    <row r="57" spans="1:24" ht="21.75" customHeight="1">
      <c r="A57" s="407" t="s">
        <v>175</v>
      </c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9"/>
    </row>
    <row r="58" spans="1:24" ht="26.25" customHeight="1">
      <c r="A58" s="399" t="s">
        <v>183</v>
      </c>
      <c r="B58" s="400"/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0"/>
      <c r="U58" s="400"/>
      <c r="V58" s="400"/>
      <c r="W58" s="400"/>
      <c r="X58" s="401"/>
    </row>
    <row r="59" spans="1:24" s="159" customFormat="1" ht="20.25">
      <c r="A59" s="155"/>
      <c r="B59" s="258" t="s">
        <v>176</v>
      </c>
      <c r="C59" s="155"/>
      <c r="D59" s="155">
        <v>5</v>
      </c>
      <c r="E59" s="155"/>
      <c r="F59" s="155"/>
      <c r="G59" s="155">
        <f>H59*30</f>
        <v>150</v>
      </c>
      <c r="H59" s="155">
        <v>5</v>
      </c>
      <c r="I59" s="155">
        <f>SUM(J59,K59,L59)</f>
        <v>16</v>
      </c>
      <c r="J59" s="155">
        <v>14</v>
      </c>
      <c r="K59" s="155">
        <v>2</v>
      </c>
      <c r="L59" s="155"/>
      <c r="M59" s="155">
        <f>G59-I59</f>
        <v>134</v>
      </c>
      <c r="N59" s="157"/>
      <c r="O59" s="157"/>
      <c r="P59" s="157"/>
      <c r="Q59" s="157"/>
      <c r="R59" s="157">
        <v>5</v>
      </c>
      <c r="S59" s="157"/>
      <c r="T59" s="157"/>
      <c r="U59" s="157"/>
    </row>
    <row r="60" spans="1:24" s="159" customFormat="1" ht="20.25">
      <c r="A60" s="155">
        <v>1</v>
      </c>
      <c r="B60" s="243" t="s">
        <v>46</v>
      </c>
      <c r="C60" s="155"/>
      <c r="D60" s="165"/>
      <c r="E60" s="165"/>
      <c r="F60" s="165"/>
      <c r="G60" s="165">
        <f t="shared" ref="G60:G76" si="17">H60*30</f>
        <v>0</v>
      </c>
      <c r="H60" s="165"/>
      <c r="I60" s="165">
        <f t="shared" ref="I60:I76" si="18">SUM(J60,K60,L60)</f>
        <v>0</v>
      </c>
      <c r="J60" s="165"/>
      <c r="K60" s="165"/>
      <c r="L60" s="165"/>
      <c r="M60" s="165">
        <f t="shared" ref="M60:M76" si="19">G60-I60</f>
        <v>0</v>
      </c>
      <c r="N60" s="164"/>
      <c r="O60" s="164"/>
      <c r="P60" s="164"/>
      <c r="Q60" s="164"/>
      <c r="R60" s="164"/>
      <c r="S60" s="164"/>
      <c r="T60" s="164"/>
      <c r="U60" s="164"/>
    </row>
    <row r="61" spans="1:24" s="159" customFormat="1" ht="20.25">
      <c r="A61" s="155">
        <v>2</v>
      </c>
      <c r="B61" s="244" t="s">
        <v>56</v>
      </c>
      <c r="C61" s="155"/>
      <c r="D61" s="165"/>
      <c r="E61" s="165"/>
      <c r="F61" s="165"/>
      <c r="G61" s="165">
        <f t="shared" si="17"/>
        <v>0</v>
      </c>
      <c r="H61" s="165"/>
      <c r="I61" s="165">
        <f t="shared" si="18"/>
        <v>0</v>
      </c>
      <c r="J61" s="165"/>
      <c r="K61" s="165"/>
      <c r="L61" s="165"/>
      <c r="M61" s="165">
        <f t="shared" si="19"/>
        <v>0</v>
      </c>
      <c r="N61" s="164"/>
      <c r="O61" s="164"/>
      <c r="P61" s="164"/>
      <c r="Q61" s="164"/>
      <c r="R61" s="164"/>
      <c r="S61" s="164"/>
      <c r="T61" s="164"/>
      <c r="U61" s="164"/>
    </row>
    <row r="62" spans="1:24" s="159" customFormat="1" ht="20.25">
      <c r="A62" s="155"/>
      <c r="B62" s="245" t="s">
        <v>177</v>
      </c>
      <c r="C62" s="155"/>
      <c r="D62" s="165">
        <v>6</v>
      </c>
      <c r="E62" s="165"/>
      <c r="F62" s="165"/>
      <c r="G62" s="165">
        <f t="shared" si="17"/>
        <v>150</v>
      </c>
      <c r="H62" s="165">
        <v>5</v>
      </c>
      <c r="I62" s="165">
        <f t="shared" si="18"/>
        <v>16</v>
      </c>
      <c r="J62" s="165">
        <v>14</v>
      </c>
      <c r="K62" s="165">
        <v>2</v>
      </c>
      <c r="L62" s="165"/>
      <c r="M62" s="165">
        <f t="shared" si="19"/>
        <v>134</v>
      </c>
      <c r="N62" s="164"/>
      <c r="O62" s="164"/>
      <c r="P62" s="164"/>
      <c r="Q62" s="164"/>
      <c r="R62" s="164"/>
      <c r="S62" s="164">
        <v>5</v>
      </c>
      <c r="T62" s="164"/>
      <c r="U62" s="164"/>
    </row>
    <row r="63" spans="1:24" s="159" customFormat="1" ht="20.25">
      <c r="A63" s="155">
        <v>1</v>
      </c>
      <c r="B63" s="243" t="s">
        <v>57</v>
      </c>
      <c r="C63" s="155"/>
      <c r="D63" s="165"/>
      <c r="E63" s="165"/>
      <c r="F63" s="165"/>
      <c r="G63" s="165">
        <f t="shared" si="17"/>
        <v>0</v>
      </c>
      <c r="H63" s="165"/>
      <c r="I63" s="165">
        <f t="shared" si="18"/>
        <v>0</v>
      </c>
      <c r="J63" s="165"/>
      <c r="K63" s="165"/>
      <c r="L63" s="165"/>
      <c r="M63" s="165">
        <f t="shared" si="19"/>
        <v>0</v>
      </c>
      <c r="N63" s="164"/>
      <c r="O63" s="164"/>
      <c r="P63" s="164"/>
      <c r="Q63" s="164"/>
      <c r="R63" s="164"/>
      <c r="S63" s="164"/>
      <c r="T63" s="164"/>
      <c r="U63" s="164"/>
    </row>
    <row r="64" spans="1:24" s="159" customFormat="1" ht="20.25">
      <c r="A64" s="155">
        <v>2</v>
      </c>
      <c r="B64" s="246" t="s">
        <v>47</v>
      </c>
      <c r="C64" s="155"/>
      <c r="D64" s="165"/>
      <c r="E64" s="165"/>
      <c r="F64" s="165"/>
      <c r="G64" s="165">
        <f t="shared" si="17"/>
        <v>0</v>
      </c>
      <c r="H64" s="165"/>
      <c r="I64" s="165">
        <f t="shared" si="18"/>
        <v>0</v>
      </c>
      <c r="J64" s="165"/>
      <c r="K64" s="165"/>
      <c r="L64" s="165"/>
      <c r="M64" s="165">
        <f t="shared" si="19"/>
        <v>0</v>
      </c>
      <c r="N64" s="164"/>
      <c r="O64" s="164"/>
      <c r="P64" s="164"/>
      <c r="Q64" s="164"/>
      <c r="R64" s="164"/>
      <c r="S64" s="164"/>
      <c r="T64" s="164"/>
      <c r="U64" s="164"/>
    </row>
    <row r="65" spans="1:22" s="159" customFormat="1" ht="20.25">
      <c r="A65" s="155"/>
      <c r="B65" s="247" t="s">
        <v>178</v>
      </c>
      <c r="C65" s="155"/>
      <c r="D65" s="165">
        <v>6</v>
      </c>
      <c r="E65" s="165"/>
      <c r="F65" s="165"/>
      <c r="G65" s="165">
        <f t="shared" si="17"/>
        <v>120</v>
      </c>
      <c r="H65" s="165">
        <v>4</v>
      </c>
      <c r="I65" s="165">
        <f t="shared" si="18"/>
        <v>12</v>
      </c>
      <c r="J65" s="165">
        <v>10</v>
      </c>
      <c r="K65" s="165">
        <v>2</v>
      </c>
      <c r="L65" s="165"/>
      <c r="M65" s="165">
        <f t="shared" si="19"/>
        <v>108</v>
      </c>
      <c r="N65" s="164"/>
      <c r="O65" s="164"/>
      <c r="P65" s="164"/>
      <c r="Q65" s="164"/>
      <c r="R65" s="164"/>
      <c r="S65" s="164">
        <v>4</v>
      </c>
      <c r="T65" s="164"/>
      <c r="U65" s="164"/>
    </row>
    <row r="66" spans="1:22" s="159" customFormat="1" ht="20.25">
      <c r="A66" s="155">
        <v>1</v>
      </c>
      <c r="B66" s="226" t="s">
        <v>48</v>
      </c>
      <c r="C66" s="155"/>
      <c r="D66" s="165"/>
      <c r="E66" s="165"/>
      <c r="F66" s="165"/>
      <c r="G66" s="165">
        <f t="shared" si="17"/>
        <v>0</v>
      </c>
      <c r="H66" s="165"/>
      <c r="I66" s="165">
        <f t="shared" si="18"/>
        <v>0</v>
      </c>
      <c r="J66" s="165"/>
      <c r="K66" s="165"/>
      <c r="L66" s="165"/>
      <c r="M66" s="165">
        <f t="shared" si="19"/>
        <v>0</v>
      </c>
      <c r="N66" s="164"/>
      <c r="O66" s="164"/>
      <c r="P66" s="164"/>
      <c r="Q66" s="164"/>
      <c r="R66" s="164"/>
      <c r="S66" s="164"/>
      <c r="T66" s="164"/>
      <c r="U66" s="164"/>
    </row>
    <row r="67" spans="1:22" s="159" customFormat="1" ht="20.25">
      <c r="A67" s="155">
        <v>2</v>
      </c>
      <c r="B67" s="246" t="s">
        <v>58</v>
      </c>
      <c r="C67" s="155"/>
      <c r="D67" s="165"/>
      <c r="E67" s="165"/>
      <c r="F67" s="165"/>
      <c r="G67" s="165">
        <f t="shared" si="17"/>
        <v>0</v>
      </c>
      <c r="H67" s="165"/>
      <c r="I67" s="165">
        <f t="shared" si="18"/>
        <v>0</v>
      </c>
      <c r="J67" s="165"/>
      <c r="K67" s="165"/>
      <c r="L67" s="165"/>
      <c r="M67" s="165">
        <f t="shared" si="19"/>
        <v>0</v>
      </c>
      <c r="N67" s="164"/>
      <c r="O67" s="164"/>
      <c r="P67" s="164"/>
      <c r="Q67" s="164"/>
      <c r="R67" s="164"/>
      <c r="S67" s="164"/>
      <c r="T67" s="164"/>
      <c r="U67" s="164"/>
    </row>
    <row r="68" spans="1:22" s="201" customFormat="1" ht="20.25" customHeight="1">
      <c r="A68" s="182"/>
      <c r="B68" s="208" t="s">
        <v>179</v>
      </c>
      <c r="C68" s="182"/>
      <c r="D68" s="199">
        <v>7</v>
      </c>
      <c r="E68" s="199"/>
      <c r="F68" s="199"/>
      <c r="G68" s="199">
        <f t="shared" si="17"/>
        <v>150</v>
      </c>
      <c r="H68" s="199">
        <v>5</v>
      </c>
      <c r="I68" s="199">
        <f t="shared" si="18"/>
        <v>16</v>
      </c>
      <c r="J68" s="199">
        <v>14</v>
      </c>
      <c r="K68" s="199">
        <v>2</v>
      </c>
      <c r="L68" s="199"/>
      <c r="M68" s="199">
        <f t="shared" si="19"/>
        <v>134</v>
      </c>
      <c r="N68" s="188"/>
      <c r="O68" s="187"/>
      <c r="P68" s="187"/>
      <c r="Q68" s="187"/>
      <c r="R68" s="187"/>
      <c r="S68" s="187"/>
      <c r="T68" s="187">
        <v>5</v>
      </c>
      <c r="U68" s="187"/>
    </row>
    <row r="69" spans="1:22" s="201" customFormat="1" ht="21" customHeight="1">
      <c r="A69" s="182">
        <v>1</v>
      </c>
      <c r="B69" s="198" t="s">
        <v>59</v>
      </c>
      <c r="C69" s="182"/>
      <c r="D69" s="199"/>
      <c r="E69" s="199"/>
      <c r="F69" s="199"/>
      <c r="G69" s="199">
        <f t="shared" si="17"/>
        <v>0</v>
      </c>
      <c r="H69" s="199"/>
      <c r="I69" s="199">
        <f t="shared" si="18"/>
        <v>0</v>
      </c>
      <c r="J69" s="199"/>
      <c r="K69" s="199"/>
      <c r="L69" s="199"/>
      <c r="M69" s="199">
        <f t="shared" si="19"/>
        <v>0</v>
      </c>
      <c r="N69" s="188"/>
      <c r="O69" s="200"/>
      <c r="P69" s="200"/>
      <c r="Q69" s="200"/>
      <c r="R69" s="200"/>
      <c r="S69" s="200"/>
      <c r="T69" s="200"/>
      <c r="U69" s="200"/>
    </row>
    <row r="70" spans="1:22" s="201" customFormat="1" ht="21" customHeight="1">
      <c r="A70" s="182">
        <v>2</v>
      </c>
      <c r="B70" s="202" t="s">
        <v>60</v>
      </c>
      <c r="C70" s="182"/>
      <c r="D70" s="182"/>
      <c r="E70" s="182"/>
      <c r="F70" s="182"/>
      <c r="G70" s="199">
        <f t="shared" si="17"/>
        <v>0</v>
      </c>
      <c r="H70" s="182"/>
      <c r="I70" s="199">
        <f t="shared" si="18"/>
        <v>0</v>
      </c>
      <c r="J70" s="182"/>
      <c r="K70" s="182"/>
      <c r="L70" s="182"/>
      <c r="M70" s="199">
        <f t="shared" si="19"/>
        <v>0</v>
      </c>
      <c r="N70" s="187"/>
      <c r="O70" s="187"/>
      <c r="P70" s="187"/>
      <c r="Q70" s="187"/>
      <c r="R70" s="187"/>
      <c r="S70" s="187"/>
      <c r="T70" s="187"/>
      <c r="U70" s="187"/>
    </row>
    <row r="71" spans="1:22" s="201" customFormat="1" ht="20.25" customHeight="1">
      <c r="A71" s="182"/>
      <c r="B71" s="208" t="s">
        <v>180</v>
      </c>
      <c r="C71" s="203"/>
      <c r="D71" s="204">
        <v>8</v>
      </c>
      <c r="E71" s="205"/>
      <c r="F71" s="203"/>
      <c r="G71" s="199">
        <f t="shared" si="17"/>
        <v>120</v>
      </c>
      <c r="H71" s="206">
        <v>4</v>
      </c>
      <c r="I71" s="199">
        <f t="shared" si="18"/>
        <v>12</v>
      </c>
      <c r="J71" s="206">
        <v>10</v>
      </c>
      <c r="K71" s="205">
        <v>2</v>
      </c>
      <c r="L71" s="182"/>
      <c r="M71" s="199">
        <f t="shared" si="19"/>
        <v>108</v>
      </c>
      <c r="N71" s="187"/>
      <c r="O71" s="187"/>
      <c r="P71" s="187"/>
      <c r="Q71" s="187"/>
      <c r="R71" s="187"/>
      <c r="S71" s="187"/>
      <c r="T71" s="187"/>
      <c r="U71" s="187">
        <v>4</v>
      </c>
    </row>
    <row r="72" spans="1:22" s="201" customFormat="1" ht="21.75" customHeight="1">
      <c r="A72" s="182">
        <v>1</v>
      </c>
      <c r="B72" s="210" t="s">
        <v>61</v>
      </c>
      <c r="C72" s="203"/>
      <c r="D72" s="204"/>
      <c r="E72" s="205"/>
      <c r="F72" s="203"/>
      <c r="G72" s="199">
        <f t="shared" si="17"/>
        <v>0</v>
      </c>
      <c r="H72" s="206"/>
      <c r="I72" s="199">
        <f t="shared" si="18"/>
        <v>0</v>
      </c>
      <c r="J72" s="206"/>
      <c r="K72" s="205"/>
      <c r="L72" s="182"/>
      <c r="M72" s="199">
        <f t="shared" si="19"/>
        <v>0</v>
      </c>
      <c r="N72" s="200"/>
      <c r="O72" s="187"/>
      <c r="P72" s="187"/>
      <c r="Q72" s="187"/>
      <c r="R72" s="187"/>
      <c r="S72" s="187"/>
      <c r="T72" s="187"/>
      <c r="U72" s="187"/>
    </row>
    <row r="73" spans="1:22" s="201" customFormat="1" ht="20.25" customHeight="1">
      <c r="A73" s="182">
        <v>2</v>
      </c>
      <c r="B73" s="202" t="s">
        <v>62</v>
      </c>
      <c r="C73" s="203"/>
      <c r="D73" s="204"/>
      <c r="E73" s="205"/>
      <c r="F73" s="203"/>
      <c r="G73" s="199">
        <f t="shared" si="17"/>
        <v>0</v>
      </c>
      <c r="H73" s="206"/>
      <c r="I73" s="199">
        <f t="shared" si="18"/>
        <v>0</v>
      </c>
      <c r="J73" s="206"/>
      <c r="K73" s="205"/>
      <c r="L73" s="182"/>
      <c r="M73" s="199">
        <f t="shared" si="19"/>
        <v>0</v>
      </c>
      <c r="N73" s="193"/>
      <c r="O73" s="187"/>
      <c r="P73" s="187"/>
      <c r="Q73" s="187"/>
      <c r="R73" s="187"/>
      <c r="S73" s="187"/>
      <c r="T73" s="187"/>
      <c r="U73" s="187"/>
    </row>
    <row r="74" spans="1:22" s="201" customFormat="1" ht="20.25">
      <c r="A74" s="182"/>
      <c r="B74" s="209" t="s">
        <v>181</v>
      </c>
      <c r="C74" s="182"/>
      <c r="D74" s="205">
        <v>8</v>
      </c>
      <c r="E74" s="205"/>
      <c r="F74" s="182"/>
      <c r="G74" s="199">
        <f t="shared" si="17"/>
        <v>120</v>
      </c>
      <c r="H74" s="207">
        <v>4</v>
      </c>
      <c r="I74" s="199">
        <f t="shared" si="18"/>
        <v>12</v>
      </c>
      <c r="J74" s="207">
        <v>10</v>
      </c>
      <c r="K74" s="205">
        <v>2</v>
      </c>
      <c r="L74" s="182"/>
      <c r="M74" s="199">
        <f t="shared" si="19"/>
        <v>108</v>
      </c>
      <c r="N74" s="187"/>
      <c r="O74" s="188"/>
      <c r="P74" s="188"/>
      <c r="Q74" s="188"/>
      <c r="R74" s="188"/>
      <c r="S74" s="188"/>
      <c r="T74" s="188"/>
      <c r="U74" s="188">
        <v>4</v>
      </c>
    </row>
    <row r="75" spans="1:22" s="159" customFormat="1" ht="20.25">
      <c r="A75" s="155">
        <v>1</v>
      </c>
      <c r="B75" s="227" t="s">
        <v>64</v>
      </c>
      <c r="C75" s="165"/>
      <c r="D75" s="236"/>
      <c r="E75" s="236"/>
      <c r="F75" s="165"/>
      <c r="G75" s="165">
        <f t="shared" si="17"/>
        <v>0</v>
      </c>
      <c r="H75" s="237"/>
      <c r="I75" s="165">
        <f t="shared" si="18"/>
        <v>0</v>
      </c>
      <c r="J75" s="238"/>
      <c r="K75" s="239"/>
      <c r="L75" s="155"/>
      <c r="M75" s="165">
        <f t="shared" si="19"/>
        <v>0</v>
      </c>
      <c r="N75" s="164"/>
      <c r="O75" s="164"/>
      <c r="P75" s="164"/>
      <c r="Q75" s="164"/>
      <c r="R75" s="164"/>
      <c r="S75" s="164"/>
      <c r="T75" s="164"/>
      <c r="U75" s="164"/>
    </row>
    <row r="76" spans="1:22" s="159" customFormat="1" ht="20.25">
      <c r="A76" s="155">
        <v>2</v>
      </c>
      <c r="B76" s="240" t="s">
        <v>65</v>
      </c>
      <c r="C76" s="165"/>
      <c r="D76" s="236"/>
      <c r="E76" s="236"/>
      <c r="F76" s="165"/>
      <c r="G76" s="165">
        <f t="shared" si="17"/>
        <v>0</v>
      </c>
      <c r="H76" s="237"/>
      <c r="I76" s="165">
        <f t="shared" si="18"/>
        <v>0</v>
      </c>
      <c r="J76" s="238"/>
      <c r="K76" s="239"/>
      <c r="L76" s="155"/>
      <c r="M76" s="165">
        <f t="shared" si="19"/>
        <v>0</v>
      </c>
      <c r="N76" s="157"/>
      <c r="O76" s="164"/>
      <c r="P76" s="164"/>
      <c r="Q76" s="164"/>
      <c r="R76" s="164"/>
      <c r="S76" s="164"/>
      <c r="T76" s="164"/>
      <c r="U76" s="164"/>
    </row>
    <row r="77" spans="1:22" s="159" customFormat="1" ht="20.25">
      <c r="A77" s="155"/>
      <c r="B77" s="241" t="s">
        <v>182</v>
      </c>
      <c r="C77" s="165">
        <v>8</v>
      </c>
      <c r="D77" s="236"/>
      <c r="E77" s="236"/>
      <c r="F77" s="165"/>
      <c r="G77" s="165">
        <f>H77*30</f>
        <v>90</v>
      </c>
      <c r="H77" s="237">
        <v>3</v>
      </c>
      <c r="I77" s="165">
        <f>SUM(J77,K77,L77)</f>
        <v>10</v>
      </c>
      <c r="J77" s="238">
        <v>8</v>
      </c>
      <c r="K77" s="239">
        <v>2</v>
      </c>
      <c r="L77" s="155"/>
      <c r="M77" s="165">
        <f>G77-I77</f>
        <v>80</v>
      </c>
      <c r="N77" s="164"/>
      <c r="O77" s="164"/>
      <c r="P77" s="164"/>
      <c r="Q77" s="164"/>
      <c r="R77" s="164"/>
      <c r="S77" s="164"/>
      <c r="T77" s="164"/>
      <c r="U77" s="164">
        <v>3</v>
      </c>
    </row>
    <row r="78" spans="1:22" s="159" customFormat="1" ht="20.25">
      <c r="A78" s="155">
        <v>1</v>
      </c>
      <c r="B78" s="226" t="s">
        <v>49</v>
      </c>
      <c r="C78" s="165"/>
      <c r="D78" s="236"/>
      <c r="E78" s="236"/>
      <c r="F78" s="165"/>
      <c r="G78" s="165"/>
      <c r="H78" s="237"/>
      <c r="I78" s="155"/>
      <c r="J78" s="238"/>
      <c r="K78" s="239"/>
      <c r="L78" s="155"/>
      <c r="M78" s="155"/>
      <c r="N78" s="164"/>
      <c r="O78" s="164"/>
      <c r="P78" s="164"/>
      <c r="Q78" s="164"/>
      <c r="R78" s="164"/>
      <c r="S78" s="164"/>
      <c r="T78" s="164"/>
      <c r="U78" s="164"/>
    </row>
    <row r="79" spans="1:22" s="159" customFormat="1" ht="20.25">
      <c r="A79" s="155">
        <v>2</v>
      </c>
      <c r="B79" s="242" t="s">
        <v>66</v>
      </c>
      <c r="C79" s="165"/>
      <c r="D79" s="236"/>
      <c r="E79" s="236"/>
      <c r="F79" s="165"/>
      <c r="G79" s="165"/>
      <c r="H79" s="237"/>
      <c r="I79" s="155"/>
      <c r="J79" s="238"/>
      <c r="K79" s="239"/>
      <c r="L79" s="155"/>
      <c r="M79" s="155"/>
      <c r="N79" s="157"/>
      <c r="O79" s="164"/>
      <c r="P79" s="164"/>
      <c r="Q79" s="164"/>
      <c r="R79" s="164"/>
      <c r="S79" s="164"/>
      <c r="T79" s="164"/>
      <c r="U79" s="164"/>
    </row>
    <row r="80" spans="1:22" ht="26.25" customHeight="1">
      <c r="A80" s="136"/>
      <c r="B80" s="215" t="s">
        <v>78</v>
      </c>
      <c r="C80" s="147"/>
      <c r="D80" s="147"/>
      <c r="E80" s="147"/>
      <c r="F80" s="45"/>
      <c r="G80" s="32">
        <f t="shared" ref="G80:N80" si="20">SUM(G59:G79)</f>
        <v>900</v>
      </c>
      <c r="H80" s="32">
        <f t="shared" si="20"/>
        <v>30</v>
      </c>
      <c r="I80" s="32">
        <f t="shared" si="20"/>
        <v>94</v>
      </c>
      <c r="J80" s="32">
        <f t="shared" si="20"/>
        <v>80</v>
      </c>
      <c r="K80" s="32">
        <f t="shared" si="20"/>
        <v>14</v>
      </c>
      <c r="L80" s="32">
        <f t="shared" si="20"/>
        <v>0</v>
      </c>
      <c r="M80" s="32">
        <f t="shared" si="20"/>
        <v>806</v>
      </c>
      <c r="N80" s="32">
        <f t="shared" si="20"/>
        <v>0</v>
      </c>
      <c r="O80" s="32">
        <f t="shared" ref="O80:U80" si="21">SUM(O59:O79)</f>
        <v>0</v>
      </c>
      <c r="P80" s="32">
        <f t="shared" si="21"/>
        <v>0</v>
      </c>
      <c r="Q80" s="32">
        <f t="shared" si="21"/>
        <v>0</v>
      </c>
      <c r="R80" s="32">
        <f t="shared" si="21"/>
        <v>5</v>
      </c>
      <c r="S80" s="32">
        <f t="shared" si="21"/>
        <v>9</v>
      </c>
      <c r="T80" s="32">
        <f t="shared" si="21"/>
        <v>5</v>
      </c>
      <c r="U80" s="32">
        <f t="shared" si="21"/>
        <v>11</v>
      </c>
      <c r="V80" s="280">
        <f>SUM(N80:U80)</f>
        <v>30</v>
      </c>
    </row>
    <row r="81" spans="1:24" s="214" customFormat="1" ht="20.25">
      <c r="A81" s="399" t="s">
        <v>184</v>
      </c>
      <c r="B81" s="400"/>
      <c r="C81" s="400"/>
      <c r="D81" s="400"/>
      <c r="E81" s="400"/>
      <c r="F81" s="400"/>
      <c r="G81" s="400"/>
      <c r="H81" s="400"/>
      <c r="I81" s="400"/>
      <c r="J81" s="400"/>
      <c r="K81" s="400"/>
      <c r="L81" s="400"/>
      <c r="M81" s="400"/>
      <c r="N81" s="400"/>
      <c r="O81" s="400"/>
      <c r="P81" s="400"/>
      <c r="Q81" s="400"/>
      <c r="R81" s="400"/>
      <c r="S81" s="400"/>
      <c r="T81" s="400"/>
      <c r="U81" s="400"/>
      <c r="V81" s="400"/>
      <c r="W81" s="400"/>
      <c r="X81" s="401"/>
    </row>
    <row r="82" spans="1:24" ht="20.25">
      <c r="A82" s="143">
        <v>1</v>
      </c>
      <c r="B82" s="217" t="s">
        <v>185</v>
      </c>
      <c r="C82" s="143"/>
      <c r="D82" s="211">
        <v>1</v>
      </c>
      <c r="E82" s="211"/>
      <c r="F82" s="144"/>
      <c r="G82" s="144">
        <f>H82*30</f>
        <v>150</v>
      </c>
      <c r="H82" s="212">
        <v>5</v>
      </c>
      <c r="I82" s="143">
        <f>SUM(J82,K82,L82)</f>
        <v>16</v>
      </c>
      <c r="J82" s="149">
        <v>14</v>
      </c>
      <c r="K82" s="25">
        <v>2</v>
      </c>
      <c r="L82" s="143"/>
      <c r="M82" s="143">
        <f>G82-I82</f>
        <v>134</v>
      </c>
      <c r="N82" s="145">
        <v>5</v>
      </c>
      <c r="O82" s="145"/>
      <c r="P82" s="145"/>
      <c r="Q82" s="145"/>
      <c r="R82" s="145"/>
      <c r="S82" s="145"/>
      <c r="T82" s="145"/>
      <c r="U82" s="145"/>
    </row>
    <row r="83" spans="1:24" ht="20.25">
      <c r="A83" s="143">
        <v>2</v>
      </c>
      <c r="B83" s="217" t="s">
        <v>186</v>
      </c>
      <c r="C83" s="144"/>
      <c r="D83" s="211">
        <v>2</v>
      </c>
      <c r="E83" s="211"/>
      <c r="F83" s="144"/>
      <c r="G83" s="144">
        <f t="shared" ref="G83:G87" si="22">H83*30</f>
        <v>150</v>
      </c>
      <c r="H83" s="212">
        <v>5</v>
      </c>
      <c r="I83" s="143">
        <f t="shared" ref="I83:I87" si="23">SUM(J83,K83,L83)</f>
        <v>16</v>
      </c>
      <c r="J83" s="149">
        <v>14</v>
      </c>
      <c r="K83" s="25">
        <v>2</v>
      </c>
      <c r="L83" s="143"/>
      <c r="M83" s="143">
        <f t="shared" ref="M83:M87" si="24">G83-I83</f>
        <v>134</v>
      </c>
      <c r="N83" s="145"/>
      <c r="O83" s="145">
        <v>5</v>
      </c>
      <c r="P83" s="145"/>
      <c r="Q83" s="145"/>
      <c r="R83" s="145"/>
      <c r="S83" s="145"/>
      <c r="T83" s="145"/>
      <c r="U83" s="145"/>
    </row>
    <row r="84" spans="1:24" ht="20.25">
      <c r="A84" s="143">
        <v>3</v>
      </c>
      <c r="B84" s="217" t="s">
        <v>187</v>
      </c>
      <c r="C84" s="144"/>
      <c r="D84" s="211">
        <v>2</v>
      </c>
      <c r="E84" s="211"/>
      <c r="F84" s="144"/>
      <c r="G84" s="144">
        <f t="shared" si="22"/>
        <v>150</v>
      </c>
      <c r="H84" s="212">
        <v>5</v>
      </c>
      <c r="I84" s="143">
        <f t="shared" si="23"/>
        <v>16</v>
      </c>
      <c r="J84" s="149">
        <v>14</v>
      </c>
      <c r="K84" s="25">
        <v>2</v>
      </c>
      <c r="L84" s="143"/>
      <c r="M84" s="143">
        <f t="shared" si="24"/>
        <v>134</v>
      </c>
      <c r="N84" s="145"/>
      <c r="O84" s="145">
        <v>5</v>
      </c>
      <c r="P84" s="145"/>
      <c r="Q84" s="145"/>
      <c r="R84" s="145"/>
      <c r="S84" s="145"/>
      <c r="T84" s="145"/>
      <c r="U84" s="145"/>
    </row>
    <row r="85" spans="1:24" ht="20.25">
      <c r="A85" s="143">
        <v>4</v>
      </c>
      <c r="B85" s="217" t="s">
        <v>188</v>
      </c>
      <c r="C85" s="144"/>
      <c r="D85" s="211">
        <v>3</v>
      </c>
      <c r="E85" s="211"/>
      <c r="F85" s="144"/>
      <c r="G85" s="144">
        <f t="shared" si="22"/>
        <v>150</v>
      </c>
      <c r="H85" s="212">
        <v>5</v>
      </c>
      <c r="I85" s="143">
        <f t="shared" si="23"/>
        <v>16</v>
      </c>
      <c r="J85" s="149">
        <v>14</v>
      </c>
      <c r="K85" s="25">
        <v>2</v>
      </c>
      <c r="L85" s="143"/>
      <c r="M85" s="143">
        <f t="shared" si="24"/>
        <v>134</v>
      </c>
      <c r="N85" s="145"/>
      <c r="O85" s="145"/>
      <c r="P85" s="145">
        <v>5</v>
      </c>
      <c r="Q85" s="145"/>
      <c r="R85" s="145"/>
      <c r="S85" s="145"/>
      <c r="T85" s="145"/>
      <c r="U85" s="145"/>
    </row>
    <row r="86" spans="1:24" ht="20.25">
      <c r="A86" s="143">
        <v>5</v>
      </c>
      <c r="B86" s="217" t="s">
        <v>189</v>
      </c>
      <c r="C86" s="144"/>
      <c r="D86" s="211">
        <v>4</v>
      </c>
      <c r="E86" s="211"/>
      <c r="F86" s="144"/>
      <c r="G86" s="144">
        <f t="shared" si="22"/>
        <v>150</v>
      </c>
      <c r="H86" s="212">
        <v>5</v>
      </c>
      <c r="I86" s="143">
        <f t="shared" si="23"/>
        <v>16</v>
      </c>
      <c r="J86" s="149">
        <v>14</v>
      </c>
      <c r="K86" s="25">
        <v>2</v>
      </c>
      <c r="L86" s="143"/>
      <c r="M86" s="143">
        <f t="shared" si="24"/>
        <v>134</v>
      </c>
      <c r="N86" s="145"/>
      <c r="O86" s="145"/>
      <c r="P86" s="145"/>
      <c r="Q86" s="145">
        <v>5</v>
      </c>
      <c r="R86" s="145"/>
      <c r="S86" s="145"/>
      <c r="T86" s="145"/>
      <c r="U86" s="145"/>
    </row>
    <row r="87" spans="1:24" ht="20.25">
      <c r="A87" s="143">
        <v>6</v>
      </c>
      <c r="B87" s="217" t="s">
        <v>190</v>
      </c>
      <c r="C87" s="144"/>
      <c r="D87" s="211">
        <v>4</v>
      </c>
      <c r="E87" s="211"/>
      <c r="F87" s="144"/>
      <c r="G87" s="144">
        <f t="shared" si="22"/>
        <v>150</v>
      </c>
      <c r="H87" s="212">
        <v>5</v>
      </c>
      <c r="I87" s="143">
        <f t="shared" si="23"/>
        <v>16</v>
      </c>
      <c r="J87" s="149">
        <v>14</v>
      </c>
      <c r="K87" s="25">
        <v>2</v>
      </c>
      <c r="L87" s="143"/>
      <c r="M87" s="143">
        <f t="shared" si="24"/>
        <v>134</v>
      </c>
      <c r="N87" s="145"/>
      <c r="O87" s="145"/>
      <c r="P87" s="145"/>
      <c r="Q87" s="145">
        <v>5</v>
      </c>
      <c r="R87" s="145"/>
      <c r="S87" s="145"/>
      <c r="T87" s="145"/>
      <c r="U87" s="145"/>
    </row>
    <row r="88" spans="1:24" ht="20.25">
      <c r="A88" s="143"/>
      <c r="B88" s="216" t="s">
        <v>78</v>
      </c>
      <c r="C88" s="144"/>
      <c r="D88" s="211"/>
      <c r="E88" s="211"/>
      <c r="F88" s="144"/>
      <c r="G88" s="32">
        <f>SUM(G82:G87)</f>
        <v>900</v>
      </c>
      <c r="H88" s="32">
        <f t="shared" ref="H88:U88" si="25">SUM(H82:H87)</f>
        <v>30</v>
      </c>
      <c r="I88" s="32">
        <f t="shared" si="25"/>
        <v>96</v>
      </c>
      <c r="J88" s="32">
        <f t="shared" si="25"/>
        <v>84</v>
      </c>
      <c r="K88" s="32">
        <f t="shared" si="25"/>
        <v>12</v>
      </c>
      <c r="L88" s="32">
        <f t="shared" si="25"/>
        <v>0</v>
      </c>
      <c r="M88" s="32">
        <f t="shared" si="25"/>
        <v>804</v>
      </c>
      <c r="N88" s="32">
        <f t="shared" si="25"/>
        <v>5</v>
      </c>
      <c r="O88" s="32">
        <f t="shared" si="25"/>
        <v>10</v>
      </c>
      <c r="P88" s="32">
        <f t="shared" si="25"/>
        <v>5</v>
      </c>
      <c r="Q88" s="32">
        <f t="shared" si="25"/>
        <v>10</v>
      </c>
      <c r="R88" s="32">
        <f t="shared" si="25"/>
        <v>0</v>
      </c>
      <c r="S88" s="32">
        <f t="shared" si="25"/>
        <v>0</v>
      </c>
      <c r="T88" s="32">
        <f t="shared" si="25"/>
        <v>0</v>
      </c>
      <c r="U88" s="32">
        <f t="shared" si="25"/>
        <v>0</v>
      </c>
    </row>
    <row r="89" spans="1:24" ht="20.25">
      <c r="A89" s="149"/>
      <c r="B89" s="219" t="s">
        <v>191</v>
      </c>
      <c r="C89" s="143"/>
      <c r="D89" s="211"/>
      <c r="E89" s="211"/>
      <c r="F89" s="143"/>
      <c r="G89" s="32">
        <f>SUM(G80,G88)</f>
        <v>1800</v>
      </c>
      <c r="H89" s="32">
        <f t="shared" ref="H89:U89" si="26">SUM(H80,H88)</f>
        <v>60</v>
      </c>
      <c r="I89" s="32">
        <f t="shared" si="26"/>
        <v>190</v>
      </c>
      <c r="J89" s="32">
        <f t="shared" si="26"/>
        <v>164</v>
      </c>
      <c r="K89" s="32">
        <f t="shared" si="26"/>
        <v>26</v>
      </c>
      <c r="L89" s="32">
        <f t="shared" si="26"/>
        <v>0</v>
      </c>
      <c r="M89" s="32">
        <f t="shared" si="26"/>
        <v>1610</v>
      </c>
      <c r="N89" s="32">
        <f t="shared" si="26"/>
        <v>5</v>
      </c>
      <c r="O89" s="32">
        <f t="shared" si="26"/>
        <v>10</v>
      </c>
      <c r="P89" s="32">
        <f t="shared" si="26"/>
        <v>5</v>
      </c>
      <c r="Q89" s="32">
        <f t="shared" si="26"/>
        <v>10</v>
      </c>
      <c r="R89" s="32">
        <f t="shared" si="26"/>
        <v>5</v>
      </c>
      <c r="S89" s="32">
        <f t="shared" si="26"/>
        <v>9</v>
      </c>
      <c r="T89" s="32">
        <f t="shared" si="26"/>
        <v>5</v>
      </c>
      <c r="U89" s="32">
        <f t="shared" si="26"/>
        <v>11</v>
      </c>
    </row>
    <row r="90" spans="1:24" ht="26.25" customHeight="1">
      <c r="A90" s="218"/>
      <c r="B90" s="215" t="s">
        <v>192</v>
      </c>
      <c r="C90" s="147"/>
      <c r="D90" s="147"/>
      <c r="E90" s="147"/>
      <c r="F90" s="45"/>
      <c r="G90" s="32">
        <f>SUM(G55,G80,G88)</f>
        <v>3240</v>
      </c>
      <c r="H90" s="32">
        <f t="shared" ref="H90:U90" si="27">SUM(H55,H80,H88)</f>
        <v>108</v>
      </c>
      <c r="I90" s="32">
        <f t="shared" si="27"/>
        <v>350</v>
      </c>
      <c r="J90" s="32">
        <f t="shared" si="27"/>
        <v>222</v>
      </c>
      <c r="K90" s="32">
        <f t="shared" si="27"/>
        <v>128</v>
      </c>
      <c r="L90" s="32">
        <f t="shared" si="27"/>
        <v>0</v>
      </c>
      <c r="M90" s="32">
        <f t="shared" si="27"/>
        <v>2890</v>
      </c>
      <c r="N90" s="32">
        <f t="shared" si="27"/>
        <v>10</v>
      </c>
      <c r="O90" s="32">
        <f t="shared" si="27"/>
        <v>15</v>
      </c>
      <c r="P90" s="32">
        <f t="shared" si="27"/>
        <v>10</v>
      </c>
      <c r="Q90" s="32">
        <f t="shared" si="27"/>
        <v>15</v>
      </c>
      <c r="R90" s="32">
        <f t="shared" si="27"/>
        <v>8</v>
      </c>
      <c r="S90" s="32">
        <f t="shared" si="27"/>
        <v>20</v>
      </c>
      <c r="T90" s="32">
        <f t="shared" si="27"/>
        <v>15</v>
      </c>
      <c r="U90" s="32">
        <f t="shared" si="27"/>
        <v>15</v>
      </c>
      <c r="V90" s="280">
        <f>SUM(N90:U90)</f>
        <v>108</v>
      </c>
    </row>
    <row r="91" spans="1:24" ht="27.75" customHeight="1">
      <c r="A91" s="396" t="s">
        <v>193</v>
      </c>
      <c r="B91" s="397"/>
      <c r="C91" s="397"/>
      <c r="D91" s="397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397"/>
      <c r="P91" s="397"/>
      <c r="Q91" s="397"/>
      <c r="R91" s="397"/>
      <c r="S91" s="397"/>
      <c r="T91" s="397"/>
      <c r="U91" s="398"/>
    </row>
    <row r="92" spans="1:24" ht="24" customHeight="1">
      <c r="A92" s="132">
        <v>1</v>
      </c>
      <c r="B92" s="137" t="s">
        <v>132</v>
      </c>
      <c r="C92" s="16"/>
      <c r="D92" s="43"/>
      <c r="E92" s="22"/>
      <c r="F92" s="22">
        <v>6</v>
      </c>
      <c r="G92" s="276">
        <f>H92*30</f>
        <v>90</v>
      </c>
      <c r="H92" s="277">
        <v>3</v>
      </c>
      <c r="I92" s="277">
        <v>0</v>
      </c>
      <c r="J92" s="278"/>
      <c r="K92" s="278"/>
      <c r="L92" s="278"/>
      <c r="M92" s="279">
        <f t="shared" ref="M92" si="28">G92-I92</f>
        <v>90</v>
      </c>
      <c r="N92" s="23"/>
      <c r="O92" s="23"/>
      <c r="P92" s="23"/>
      <c r="Q92" s="23"/>
      <c r="R92" s="23"/>
      <c r="S92" s="23">
        <v>3</v>
      </c>
      <c r="T92" s="23"/>
      <c r="U92" s="23"/>
    </row>
    <row r="93" spans="1:24" s="159" customFormat="1" ht="24" customHeight="1">
      <c r="A93" s="220">
        <v>2</v>
      </c>
      <c r="B93" s="221" t="s">
        <v>50</v>
      </c>
      <c r="C93" s="222"/>
      <c r="D93" s="176"/>
      <c r="E93" s="155"/>
      <c r="F93" s="155">
        <v>2</v>
      </c>
      <c r="G93" s="223">
        <f>H93*30</f>
        <v>90</v>
      </c>
      <c r="H93" s="223">
        <v>3</v>
      </c>
      <c r="I93" s="223">
        <v>0</v>
      </c>
      <c r="J93" s="224"/>
      <c r="K93" s="224"/>
      <c r="L93" s="224"/>
      <c r="M93" s="225">
        <f t="shared" ref="M93:M95" si="29">G93-I93</f>
        <v>90</v>
      </c>
      <c r="N93" s="157"/>
      <c r="O93" s="157">
        <v>3</v>
      </c>
      <c r="P93" s="157"/>
      <c r="Q93" s="157"/>
      <c r="R93" s="157"/>
      <c r="S93" s="157"/>
      <c r="T93" s="157"/>
      <c r="U93" s="157"/>
    </row>
    <row r="94" spans="1:24" s="159" customFormat="1" ht="24" customHeight="1">
      <c r="A94" s="220">
        <v>3</v>
      </c>
      <c r="B94" s="226" t="s">
        <v>51</v>
      </c>
      <c r="C94" s="222"/>
      <c r="D94" s="176"/>
      <c r="E94" s="155"/>
      <c r="F94" s="155">
        <v>3</v>
      </c>
      <c r="G94" s="223">
        <f t="shared" ref="G94:G95" si="30">H94*30</f>
        <v>90</v>
      </c>
      <c r="H94" s="223">
        <v>3</v>
      </c>
      <c r="I94" s="223">
        <v>0</v>
      </c>
      <c r="J94" s="224"/>
      <c r="K94" s="224"/>
      <c r="L94" s="224"/>
      <c r="M94" s="225">
        <f t="shared" si="29"/>
        <v>90</v>
      </c>
      <c r="N94" s="157"/>
      <c r="O94" s="157"/>
      <c r="P94" s="157">
        <v>3</v>
      </c>
      <c r="Q94" s="157"/>
      <c r="R94" s="157"/>
      <c r="S94" s="157"/>
      <c r="T94" s="157"/>
      <c r="U94" s="157"/>
    </row>
    <row r="95" spans="1:24" s="159" customFormat="1" ht="20.25">
      <c r="A95" s="220">
        <v>4</v>
      </c>
      <c r="B95" s="227" t="s">
        <v>52</v>
      </c>
      <c r="C95" s="222"/>
      <c r="D95" s="176"/>
      <c r="E95" s="155"/>
      <c r="F95" s="155">
        <v>5</v>
      </c>
      <c r="G95" s="228">
        <f t="shared" si="30"/>
        <v>90</v>
      </c>
      <c r="H95" s="228">
        <v>3</v>
      </c>
      <c r="I95" s="223">
        <v>0</v>
      </c>
      <c r="J95" s="224"/>
      <c r="K95" s="224"/>
      <c r="L95" s="224"/>
      <c r="M95" s="225">
        <f t="shared" si="29"/>
        <v>90</v>
      </c>
      <c r="N95" s="157"/>
      <c r="O95" s="157"/>
      <c r="P95" s="157"/>
      <c r="Q95" s="157"/>
      <c r="R95" s="157">
        <v>3</v>
      </c>
      <c r="S95" s="157"/>
      <c r="T95" s="157"/>
      <c r="U95" s="157"/>
    </row>
    <row r="96" spans="1:24" s="235" customFormat="1" ht="21.75" customHeight="1">
      <c r="A96" s="229">
        <v>5</v>
      </c>
      <c r="B96" s="230" t="s">
        <v>67</v>
      </c>
      <c r="C96" s="231"/>
      <c r="D96" s="196"/>
      <c r="E96" s="195"/>
      <c r="F96" s="195">
        <v>7</v>
      </c>
      <c r="G96" s="232">
        <f t="shared" ref="G96:G97" si="31">H96*30</f>
        <v>90</v>
      </c>
      <c r="H96" s="232">
        <v>3</v>
      </c>
      <c r="I96" s="232">
        <v>0</v>
      </c>
      <c r="J96" s="233"/>
      <c r="K96" s="233"/>
      <c r="L96" s="233"/>
      <c r="M96" s="234">
        <f t="shared" ref="M96:M97" si="32">G96-I96</f>
        <v>90</v>
      </c>
      <c r="N96" s="197"/>
      <c r="O96" s="197"/>
      <c r="P96" s="197"/>
      <c r="Q96" s="197"/>
      <c r="R96" s="197"/>
      <c r="S96" s="197"/>
      <c r="T96" s="197">
        <v>3</v>
      </c>
      <c r="U96" s="197"/>
    </row>
    <row r="97" spans="1:22" s="159" customFormat="1" ht="24" customHeight="1">
      <c r="A97" s="220">
        <v>8</v>
      </c>
      <c r="B97" s="226" t="s">
        <v>53</v>
      </c>
      <c r="C97" s="222"/>
      <c r="D97" s="176"/>
      <c r="E97" s="155"/>
      <c r="F97" s="155">
        <v>8</v>
      </c>
      <c r="G97" s="223">
        <f t="shared" si="31"/>
        <v>270</v>
      </c>
      <c r="H97" s="223">
        <v>9</v>
      </c>
      <c r="I97" s="223">
        <v>0</v>
      </c>
      <c r="J97" s="224"/>
      <c r="K97" s="224"/>
      <c r="L97" s="224"/>
      <c r="M97" s="225">
        <f t="shared" si="32"/>
        <v>270</v>
      </c>
      <c r="N97" s="157"/>
      <c r="O97" s="157"/>
      <c r="P97" s="157"/>
      <c r="Q97" s="157"/>
      <c r="R97" s="157"/>
      <c r="S97" s="157"/>
      <c r="T97" s="157"/>
      <c r="U97" s="157">
        <v>9</v>
      </c>
    </row>
    <row r="98" spans="1:22" ht="20.25">
      <c r="A98" s="16"/>
      <c r="B98" s="254" t="s">
        <v>194</v>
      </c>
      <c r="C98" s="46"/>
      <c r="D98" s="46"/>
      <c r="E98" s="46"/>
      <c r="F98" s="46"/>
      <c r="G98" s="30">
        <f>SUM(G92:G97)</f>
        <v>720</v>
      </c>
      <c r="H98" s="30">
        <f>SUM(H92:H97)</f>
        <v>24</v>
      </c>
      <c r="I98" s="30">
        <f t="shared" ref="I98:U98" si="33">SUM(I92:I97)</f>
        <v>0</v>
      </c>
      <c r="J98" s="30">
        <f t="shared" si="33"/>
        <v>0</v>
      </c>
      <c r="K98" s="30">
        <f t="shared" si="33"/>
        <v>0</v>
      </c>
      <c r="L98" s="30">
        <f t="shared" si="33"/>
        <v>0</v>
      </c>
      <c r="M98" s="30">
        <f t="shared" si="33"/>
        <v>720</v>
      </c>
      <c r="N98" s="30">
        <f t="shared" si="33"/>
        <v>0</v>
      </c>
      <c r="O98" s="30">
        <f t="shared" si="33"/>
        <v>3</v>
      </c>
      <c r="P98" s="30">
        <f t="shared" si="33"/>
        <v>3</v>
      </c>
      <c r="Q98" s="30">
        <f t="shared" si="33"/>
        <v>0</v>
      </c>
      <c r="R98" s="30">
        <f t="shared" si="33"/>
        <v>3</v>
      </c>
      <c r="S98" s="30">
        <f t="shared" si="33"/>
        <v>3</v>
      </c>
      <c r="T98" s="30">
        <f t="shared" si="33"/>
        <v>3</v>
      </c>
      <c r="U98" s="30">
        <f t="shared" si="33"/>
        <v>9</v>
      </c>
      <c r="V98" s="280">
        <f>SUM(N98:U98)</f>
        <v>24</v>
      </c>
    </row>
    <row r="99" spans="1:22" ht="20.25">
      <c r="A99" s="249"/>
      <c r="B99" s="250"/>
      <c r="C99" s="251"/>
      <c r="D99" s="251"/>
      <c r="E99" s="251"/>
      <c r="F99" s="251"/>
      <c r="G99" s="252"/>
      <c r="H99" s="252"/>
      <c r="I99" s="252"/>
      <c r="J99" s="252"/>
      <c r="K99" s="252"/>
      <c r="L99" s="252"/>
      <c r="M99" s="213"/>
      <c r="N99" s="213"/>
      <c r="O99" s="213"/>
      <c r="P99" s="213"/>
      <c r="Q99" s="213"/>
      <c r="R99" s="213"/>
      <c r="S99" s="213"/>
      <c r="T99" s="213"/>
      <c r="U99" s="213"/>
      <c r="V99" s="281"/>
    </row>
    <row r="100" spans="1:22" ht="21" thickBot="1">
      <c r="A100" s="47"/>
      <c r="B100" s="253" t="s">
        <v>195</v>
      </c>
      <c r="C100" s="48"/>
      <c r="D100" s="48"/>
      <c r="E100" s="49"/>
      <c r="F100" s="49"/>
      <c r="G100" s="50">
        <f>SUM(G16,G42,G55,G80,G88,G98)</f>
        <v>7200</v>
      </c>
      <c r="H100" s="50">
        <f>SUM(H16,H42,H55,H80,H88,H98)</f>
        <v>240</v>
      </c>
      <c r="I100" s="50">
        <f>SUM(I16,I42,I55,I80,I88,I98)</f>
        <v>692</v>
      </c>
      <c r="J100" s="50">
        <f>SUM(J16,J42,J55,J80,J88,J98)</f>
        <v>494</v>
      </c>
      <c r="K100" s="50">
        <f>SUM(K16,K42,K55,K80,K88,K98)</f>
        <v>198</v>
      </c>
      <c r="L100" s="50">
        <f t="shared" ref="L100" si="34">SUM(L16,L43,L55,L90,L98)</f>
        <v>0</v>
      </c>
      <c r="M100" s="51">
        <f>SUM(M16,M42,M55,M80,M88,M98)</f>
        <v>6508</v>
      </c>
      <c r="N100" s="248">
        <f>SUM(N16,N42,N55,N80,N88,N98)</f>
        <v>30</v>
      </c>
      <c r="O100" s="248">
        <f t="shared" ref="O100:U100" si="35">SUM(O16,O42,O55,O80,O88,O98)</f>
        <v>30</v>
      </c>
      <c r="P100" s="248">
        <f t="shared" si="35"/>
        <v>30</v>
      </c>
      <c r="Q100" s="248">
        <f t="shared" si="35"/>
        <v>30</v>
      </c>
      <c r="R100" s="248">
        <f t="shared" si="35"/>
        <v>30</v>
      </c>
      <c r="S100" s="248">
        <f t="shared" si="35"/>
        <v>30</v>
      </c>
      <c r="T100" s="248">
        <f t="shared" si="35"/>
        <v>30</v>
      </c>
      <c r="U100" s="248">
        <f t="shared" si="35"/>
        <v>30</v>
      </c>
      <c r="V100" s="280">
        <f>SUM(N100:U100)</f>
        <v>240</v>
      </c>
    </row>
    <row r="101" spans="1:22">
      <c r="A101" s="52"/>
      <c r="B101" s="53"/>
      <c r="C101" s="54"/>
      <c r="D101" s="53"/>
      <c r="E101" s="53"/>
      <c r="F101" s="53"/>
      <c r="G101" s="53"/>
      <c r="H101" s="53"/>
      <c r="I101" s="53"/>
      <c r="J101" s="55"/>
      <c r="K101" s="54"/>
      <c r="L101" s="54"/>
      <c r="M101" s="53"/>
      <c r="N101" s="53"/>
      <c r="O101" s="53"/>
      <c r="P101" s="53"/>
      <c r="Q101" s="53"/>
      <c r="R101" s="53"/>
    </row>
    <row r="113" ht="18.75" customHeight="1"/>
    <row r="114" ht="19.5" customHeight="1"/>
    <row r="115" ht="21.75" customHeight="1"/>
    <row r="116" ht="19.5" customHeight="1"/>
    <row r="117" ht="19.5" customHeight="1"/>
    <row r="118" ht="19.5" customHeight="1"/>
  </sheetData>
  <mergeCells count="32">
    <mergeCell ref="J4:M4"/>
    <mergeCell ref="N4:O4"/>
    <mergeCell ref="M5:M8"/>
    <mergeCell ref="A45:U45"/>
    <mergeCell ref="A44:U44"/>
    <mergeCell ref="A17:U17"/>
    <mergeCell ref="A9:U9"/>
    <mergeCell ref="A10:U10"/>
    <mergeCell ref="P4:Q4"/>
    <mergeCell ref="R4:S4"/>
    <mergeCell ref="T4:U4"/>
    <mergeCell ref="C5:C8"/>
    <mergeCell ref="D5:D8"/>
    <mergeCell ref="E5:E8"/>
    <mergeCell ref="F5:F8"/>
    <mergeCell ref="J5:J8"/>
    <mergeCell ref="A91:U91"/>
    <mergeCell ref="A81:X81"/>
    <mergeCell ref="N6:U6"/>
    <mergeCell ref="N8:U8"/>
    <mergeCell ref="A57:X57"/>
    <mergeCell ref="A58:X58"/>
    <mergeCell ref="K5:K8"/>
    <mergeCell ref="L5:L8"/>
    <mergeCell ref="A3:A8"/>
    <mergeCell ref="B3:B8"/>
    <mergeCell ref="C3:F4"/>
    <mergeCell ref="G3:M3"/>
    <mergeCell ref="N3:U3"/>
    <mergeCell ref="G4:G8"/>
    <mergeCell ref="H4:H8"/>
    <mergeCell ref="I4:I8"/>
  </mergeCells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S26"/>
  <sheetViews>
    <sheetView workbookViewId="0">
      <selection activeCell="D25" sqref="D25"/>
    </sheetView>
  </sheetViews>
  <sheetFormatPr defaultRowHeight="15"/>
  <cols>
    <col min="2" max="2" width="9" customWidth="1"/>
    <col min="3" max="3" width="9.140625" hidden="1" customWidth="1"/>
    <col min="4" max="4" width="43.140625" customWidth="1"/>
    <col min="10" max="10" width="9.140625" customWidth="1"/>
  </cols>
  <sheetData>
    <row r="3" spans="2:19" ht="19.5" thickBot="1">
      <c r="C3" s="463" t="s">
        <v>68</v>
      </c>
      <c r="D3" s="463"/>
      <c r="E3" s="57"/>
      <c r="F3" s="57"/>
      <c r="G3" s="57"/>
      <c r="H3" s="57"/>
      <c r="I3" s="57"/>
      <c r="J3" s="57"/>
      <c r="K3" s="57"/>
      <c r="L3" s="57"/>
      <c r="M3" s="58"/>
      <c r="N3" s="58"/>
      <c r="O3" s="57"/>
      <c r="P3" s="57"/>
      <c r="Q3" s="59"/>
      <c r="R3" s="59"/>
      <c r="S3" s="59"/>
    </row>
    <row r="4" spans="2:19" ht="18.75">
      <c r="B4" s="78"/>
      <c r="C4" s="464" t="s">
        <v>69</v>
      </c>
      <c r="D4" s="465"/>
      <c r="E4" s="60" t="s">
        <v>70</v>
      </c>
      <c r="F4" s="60" t="s">
        <v>71</v>
      </c>
      <c r="G4" s="61" t="s">
        <v>72</v>
      </c>
      <c r="H4" s="62" t="s">
        <v>73</v>
      </c>
      <c r="I4" s="62" t="s">
        <v>74</v>
      </c>
      <c r="J4" s="62" t="s">
        <v>75</v>
      </c>
      <c r="K4" s="60" t="s">
        <v>76</v>
      </c>
      <c r="L4" s="60" t="s">
        <v>77</v>
      </c>
      <c r="M4" s="63" t="s">
        <v>78</v>
      </c>
      <c r="N4" s="64"/>
      <c r="O4" s="64"/>
      <c r="P4" s="64"/>
      <c r="Q4" s="64"/>
      <c r="R4" s="64"/>
      <c r="S4" s="65"/>
    </row>
    <row r="5" spans="2:19" ht="18.75">
      <c r="B5" s="78"/>
      <c r="C5" s="466" t="s">
        <v>79</v>
      </c>
      <c r="D5" s="467"/>
      <c r="E5" s="10">
        <v>18</v>
      </c>
      <c r="F5" s="10">
        <v>18</v>
      </c>
      <c r="G5" s="10">
        <v>18</v>
      </c>
      <c r="H5" s="10">
        <v>18</v>
      </c>
      <c r="I5" s="10">
        <v>18</v>
      </c>
      <c r="J5" s="10">
        <v>18</v>
      </c>
      <c r="K5" s="10">
        <v>18</v>
      </c>
      <c r="L5" s="10">
        <v>18</v>
      </c>
      <c r="M5" s="66">
        <f>SUM(E5:L5)</f>
        <v>144</v>
      </c>
      <c r="N5" s="64"/>
      <c r="O5" s="64"/>
      <c r="P5" s="64"/>
      <c r="Q5" s="64"/>
      <c r="R5" s="64"/>
      <c r="S5" s="65"/>
    </row>
    <row r="6" spans="2:19" ht="34.5" customHeight="1">
      <c r="B6" s="262"/>
      <c r="C6" s="468" t="s">
        <v>80</v>
      </c>
      <c r="D6" s="469"/>
      <c r="E6" s="133">
        <v>300</v>
      </c>
      <c r="F6" s="133">
        <v>270</v>
      </c>
      <c r="G6" s="134">
        <v>260</v>
      </c>
      <c r="H6" s="133">
        <v>300</v>
      </c>
      <c r="I6" s="133">
        <v>260</v>
      </c>
      <c r="J6" s="133">
        <v>260</v>
      </c>
      <c r="K6" s="133">
        <v>270</v>
      </c>
      <c r="L6" s="135">
        <v>210</v>
      </c>
      <c r="M6" s="66">
        <f>SUM(E6:L6)</f>
        <v>2130</v>
      </c>
      <c r="N6" s="4"/>
      <c r="O6" s="34"/>
      <c r="P6" s="64"/>
      <c r="Q6" s="64"/>
      <c r="R6" s="64"/>
      <c r="S6" s="65"/>
    </row>
    <row r="7" spans="2:19" ht="34.5" customHeight="1">
      <c r="B7" s="78"/>
      <c r="C7" s="468" t="s">
        <v>81</v>
      </c>
      <c r="D7" s="469"/>
      <c r="E7" s="134">
        <f>E6/E5</f>
        <v>16.666666666666668</v>
      </c>
      <c r="F7" s="134">
        <f>F6/F5</f>
        <v>15</v>
      </c>
      <c r="G7" s="134">
        <f>G6/G5</f>
        <v>14.444444444444445</v>
      </c>
      <c r="H7" s="134">
        <f t="shared" ref="H7:K7" si="0">H6/H5</f>
        <v>16.666666666666668</v>
      </c>
      <c r="I7" s="134">
        <f t="shared" si="0"/>
        <v>14.444444444444445</v>
      </c>
      <c r="J7" s="134">
        <f t="shared" si="0"/>
        <v>14.444444444444445</v>
      </c>
      <c r="K7" s="134">
        <f t="shared" si="0"/>
        <v>15</v>
      </c>
      <c r="L7" s="134">
        <f>L6/L5</f>
        <v>11.666666666666666</v>
      </c>
      <c r="M7" s="66">
        <f t="shared" ref="M7:M14" si="1">SUM(E7:L7)</f>
        <v>118.33333333333334</v>
      </c>
      <c r="N7" s="64"/>
      <c r="O7" s="64"/>
      <c r="P7" s="64"/>
      <c r="Q7" s="64"/>
      <c r="R7" s="64"/>
      <c r="S7" s="59"/>
    </row>
    <row r="8" spans="2:19" ht="18.75">
      <c r="B8" s="78"/>
      <c r="C8" s="470" t="s">
        <v>82</v>
      </c>
      <c r="D8" s="471"/>
      <c r="E8" s="68">
        <v>30</v>
      </c>
      <c r="F8" s="68">
        <v>30</v>
      </c>
      <c r="G8" s="68">
        <v>30</v>
      </c>
      <c r="H8" s="68">
        <v>30</v>
      </c>
      <c r="I8" s="68">
        <v>30</v>
      </c>
      <c r="J8" s="68">
        <v>30</v>
      </c>
      <c r="K8" s="68">
        <v>30</v>
      </c>
      <c r="L8" s="68">
        <v>30</v>
      </c>
      <c r="M8" s="66">
        <f t="shared" si="1"/>
        <v>240</v>
      </c>
      <c r="N8" s="64"/>
      <c r="O8" s="64"/>
      <c r="P8" s="64"/>
      <c r="Q8" s="64"/>
      <c r="R8" s="64"/>
      <c r="S8" s="59"/>
    </row>
    <row r="9" spans="2:19" ht="18.75">
      <c r="B9" s="78"/>
      <c r="C9" s="466" t="s">
        <v>83</v>
      </c>
      <c r="D9" s="467"/>
      <c r="E9" s="11">
        <v>1</v>
      </c>
      <c r="F9" s="11">
        <v>1</v>
      </c>
      <c r="G9" s="11">
        <v>1</v>
      </c>
      <c r="H9" s="11">
        <v>2</v>
      </c>
      <c r="I9" s="11">
        <v>2</v>
      </c>
      <c r="J9" s="11">
        <v>2</v>
      </c>
      <c r="K9" s="11">
        <v>1</v>
      </c>
      <c r="L9" s="11">
        <v>1</v>
      </c>
      <c r="M9" s="66">
        <f t="shared" si="1"/>
        <v>11</v>
      </c>
      <c r="N9" s="64"/>
      <c r="O9" s="64"/>
      <c r="P9" s="64"/>
      <c r="Q9" s="64"/>
      <c r="R9" s="64"/>
      <c r="S9" s="59"/>
    </row>
    <row r="10" spans="2:19" ht="18.75">
      <c r="B10" s="78"/>
      <c r="C10" s="466" t="s">
        <v>84</v>
      </c>
      <c r="D10" s="467"/>
      <c r="E10" s="11">
        <v>5</v>
      </c>
      <c r="F10" s="11">
        <v>6</v>
      </c>
      <c r="G10" s="11">
        <v>4</v>
      </c>
      <c r="H10" s="11">
        <v>6</v>
      </c>
      <c r="I10" s="11">
        <v>4</v>
      </c>
      <c r="J10" s="11">
        <v>5</v>
      </c>
      <c r="K10" s="11">
        <v>6</v>
      </c>
      <c r="L10" s="11">
        <v>5</v>
      </c>
      <c r="M10" s="66">
        <f t="shared" si="1"/>
        <v>41</v>
      </c>
      <c r="N10" s="64"/>
      <c r="O10" s="64"/>
      <c r="P10" s="64"/>
      <c r="Q10" s="64"/>
      <c r="R10" s="64"/>
      <c r="S10" s="59"/>
    </row>
    <row r="11" spans="2:19" ht="18.75">
      <c r="B11" s="78"/>
      <c r="C11" s="470" t="s">
        <v>85</v>
      </c>
      <c r="D11" s="471"/>
      <c r="E11" s="68"/>
      <c r="F11" s="68"/>
      <c r="G11" s="68">
        <v>1</v>
      </c>
      <c r="H11" s="68"/>
      <c r="I11" s="68">
        <v>1</v>
      </c>
      <c r="J11" s="68">
        <v>1</v>
      </c>
      <c r="K11" s="68"/>
      <c r="L11" s="68"/>
      <c r="M11" s="66">
        <f t="shared" si="1"/>
        <v>3</v>
      </c>
      <c r="N11" s="64"/>
      <c r="O11" s="64"/>
      <c r="P11" s="64"/>
      <c r="Q11" s="64"/>
      <c r="R11" s="64"/>
      <c r="S11" s="59"/>
    </row>
    <row r="12" spans="2:19" ht="18.75">
      <c r="B12" s="78"/>
      <c r="C12" s="470" t="s">
        <v>86</v>
      </c>
      <c r="D12" s="471"/>
      <c r="E12" s="68"/>
      <c r="F12" s="68"/>
      <c r="G12" s="68">
        <v>1</v>
      </c>
      <c r="H12" s="68"/>
      <c r="I12" s="68">
        <v>1</v>
      </c>
      <c r="J12" s="68"/>
      <c r="K12" s="68">
        <v>1</v>
      </c>
      <c r="L12" s="68"/>
      <c r="M12" s="66">
        <f t="shared" si="1"/>
        <v>3</v>
      </c>
      <c r="N12" s="64"/>
      <c r="O12" s="64"/>
      <c r="P12" s="64"/>
      <c r="Q12" s="64"/>
      <c r="R12" s="64"/>
      <c r="S12" s="59"/>
    </row>
    <row r="13" spans="2:19" ht="18.75">
      <c r="B13" s="78"/>
      <c r="C13" s="470" t="s">
        <v>87</v>
      </c>
      <c r="D13" s="471"/>
      <c r="E13" s="68"/>
      <c r="F13" s="68">
        <v>1</v>
      </c>
      <c r="G13" s="68"/>
      <c r="H13" s="68"/>
      <c r="I13" s="68"/>
      <c r="J13" s="68">
        <v>1</v>
      </c>
      <c r="K13" s="68"/>
      <c r="L13" s="68">
        <v>1</v>
      </c>
      <c r="M13" s="66">
        <f t="shared" si="1"/>
        <v>3</v>
      </c>
      <c r="N13" s="64"/>
      <c r="O13" s="64"/>
      <c r="P13" s="64"/>
      <c r="Q13" s="64"/>
      <c r="R13" s="64"/>
      <c r="S13" s="59"/>
    </row>
    <row r="14" spans="2:19" ht="19.5" thickBot="1">
      <c r="B14" s="78"/>
      <c r="C14" s="461" t="s">
        <v>88</v>
      </c>
      <c r="D14" s="462"/>
      <c r="E14" s="69"/>
      <c r="F14" s="69"/>
      <c r="G14" s="69"/>
      <c r="H14" s="69"/>
      <c r="I14" s="69"/>
      <c r="J14" s="69"/>
      <c r="K14" s="69"/>
      <c r="L14" s="69">
        <v>1</v>
      </c>
      <c r="M14" s="70">
        <f t="shared" si="1"/>
        <v>1</v>
      </c>
      <c r="N14" s="64"/>
      <c r="O14" s="64"/>
      <c r="P14" s="64"/>
      <c r="Q14" s="64"/>
      <c r="R14" s="64"/>
      <c r="S14" s="59"/>
    </row>
    <row r="15" spans="2:19" ht="18.75">
      <c r="C15" s="71"/>
      <c r="D15" s="72"/>
      <c r="E15" s="73">
        <f>SUM(E9:E14)</f>
        <v>6</v>
      </c>
      <c r="F15" s="73">
        <f t="shared" ref="F15:L15" si="2">SUM(F9:F14)</f>
        <v>8</v>
      </c>
      <c r="G15" s="73">
        <f t="shared" si="2"/>
        <v>7</v>
      </c>
      <c r="H15" s="73">
        <f t="shared" si="2"/>
        <v>8</v>
      </c>
      <c r="I15" s="73">
        <f t="shared" si="2"/>
        <v>8</v>
      </c>
      <c r="J15" s="73">
        <f t="shared" si="2"/>
        <v>9</v>
      </c>
      <c r="K15" s="73">
        <f t="shared" si="2"/>
        <v>8</v>
      </c>
      <c r="L15" s="73">
        <f t="shared" si="2"/>
        <v>8</v>
      </c>
      <c r="M15" s="73"/>
      <c r="N15" s="72"/>
      <c r="O15" s="72"/>
      <c r="P15" s="72"/>
      <c r="Q15" s="72"/>
      <c r="R15" s="72"/>
      <c r="S15" s="72"/>
    </row>
    <row r="16" spans="2:19" ht="18.75">
      <c r="C16" s="71"/>
      <c r="D16" s="457"/>
      <c r="E16" s="457"/>
      <c r="F16" s="72"/>
      <c r="G16" s="72"/>
      <c r="H16" s="72"/>
      <c r="I16" s="72"/>
      <c r="J16" s="72"/>
      <c r="K16" s="458"/>
      <c r="L16" s="458"/>
      <c r="M16" s="458"/>
      <c r="N16" s="458"/>
      <c r="O16" s="458"/>
      <c r="P16" s="458"/>
      <c r="Q16" s="458"/>
      <c r="R16" s="458"/>
      <c r="S16" s="72"/>
    </row>
    <row r="17" spans="3:19" ht="18.75">
      <c r="C17" s="71"/>
      <c r="D17" s="457"/>
      <c r="E17" s="457"/>
      <c r="F17" s="72"/>
      <c r="G17" s="72"/>
      <c r="H17" s="72"/>
      <c r="I17" s="72"/>
      <c r="J17" s="72"/>
      <c r="K17" s="458"/>
      <c r="L17" s="458"/>
      <c r="M17" s="458"/>
      <c r="N17" s="458"/>
      <c r="O17" s="458"/>
      <c r="P17" s="458"/>
      <c r="Q17" s="458"/>
      <c r="R17" s="458"/>
      <c r="S17" s="72"/>
    </row>
    <row r="18" spans="3:19" ht="18.75">
      <c r="C18" s="71"/>
      <c r="D18" s="459"/>
      <c r="E18" s="459"/>
      <c r="F18" s="72"/>
      <c r="G18" s="74"/>
      <c r="H18" s="57"/>
      <c r="I18" s="57"/>
      <c r="J18" s="57"/>
      <c r="K18" s="460"/>
      <c r="L18" s="460"/>
      <c r="M18" s="460"/>
      <c r="N18" s="460"/>
      <c r="O18" s="460"/>
      <c r="P18" s="460"/>
      <c r="Q18" s="460"/>
      <c r="R18" s="460"/>
      <c r="S18" s="72"/>
    </row>
    <row r="19" spans="3:19" ht="18.75">
      <c r="C19" s="75"/>
      <c r="D19" s="457" t="s">
        <v>89</v>
      </c>
      <c r="E19" s="457"/>
      <c r="F19" s="72"/>
      <c r="G19" s="72"/>
      <c r="H19" s="72"/>
      <c r="I19" s="72"/>
      <c r="J19" s="72"/>
      <c r="K19" s="458" t="s">
        <v>90</v>
      </c>
      <c r="L19" s="458"/>
      <c r="M19" s="458"/>
      <c r="N19" s="458"/>
      <c r="O19" s="458"/>
      <c r="P19" s="458"/>
      <c r="Q19" s="458"/>
      <c r="R19" s="458"/>
      <c r="S19" s="72"/>
    </row>
    <row r="20" spans="3:19" ht="18.75">
      <c r="C20" s="64"/>
      <c r="D20" s="457" t="s">
        <v>91</v>
      </c>
      <c r="E20" s="457"/>
      <c r="F20" s="72"/>
      <c r="G20" s="72"/>
      <c r="H20" s="72"/>
      <c r="I20" s="72"/>
      <c r="J20" s="72"/>
      <c r="K20" s="458" t="s">
        <v>92</v>
      </c>
      <c r="L20" s="458"/>
      <c r="M20" s="458"/>
      <c r="N20" s="458"/>
      <c r="O20" s="458"/>
      <c r="P20" s="458"/>
      <c r="Q20" s="458"/>
      <c r="R20" s="458"/>
      <c r="S20" s="72"/>
    </row>
    <row r="21" spans="3:19" ht="18.75">
      <c r="C21" s="64"/>
      <c r="D21" s="459" t="s">
        <v>93</v>
      </c>
      <c r="E21" s="459"/>
      <c r="F21" s="72"/>
      <c r="G21" s="74"/>
      <c r="H21" s="57"/>
      <c r="I21" s="57"/>
      <c r="J21" s="57"/>
      <c r="K21" s="460" t="s">
        <v>199</v>
      </c>
      <c r="L21" s="460"/>
      <c r="M21" s="460"/>
      <c r="N21" s="460"/>
      <c r="O21" s="460"/>
      <c r="P21" s="460"/>
      <c r="Q21" s="460"/>
      <c r="R21" s="460"/>
      <c r="S21" s="72"/>
    </row>
    <row r="22" spans="3:19" ht="18.75">
      <c r="C22" s="64"/>
      <c r="D22" s="72" t="s">
        <v>200</v>
      </c>
      <c r="E22" s="72"/>
      <c r="F22" s="72"/>
      <c r="G22" s="76"/>
      <c r="H22" s="57"/>
      <c r="J22" s="72"/>
      <c r="L22" s="72"/>
      <c r="M22" s="72"/>
      <c r="N22" s="72"/>
      <c r="O22" s="72"/>
      <c r="P22" s="72"/>
      <c r="Q22" s="72"/>
      <c r="R22" s="72"/>
      <c r="S22" s="72"/>
    </row>
    <row r="23" spans="3:19" ht="18.75">
      <c r="C23" s="64"/>
      <c r="D23" s="72" t="s">
        <v>94</v>
      </c>
      <c r="E23" s="67"/>
      <c r="F23" s="67"/>
      <c r="G23" s="67"/>
      <c r="H23" s="67"/>
      <c r="I23" s="67"/>
      <c r="J23" s="67"/>
      <c r="K23" s="59" t="s">
        <v>95</v>
      </c>
      <c r="L23" s="59"/>
      <c r="M23" s="59"/>
      <c r="N23" s="59"/>
      <c r="O23" s="59"/>
      <c r="P23" s="59"/>
      <c r="Q23" s="59"/>
      <c r="R23" s="67"/>
      <c r="S23" s="67"/>
    </row>
    <row r="24" spans="3:19" ht="18.75">
      <c r="C24" s="64"/>
      <c r="D24" s="261" t="s">
        <v>201</v>
      </c>
      <c r="E24" s="59"/>
      <c r="F24" s="67"/>
      <c r="G24" s="67"/>
      <c r="H24" s="67"/>
      <c r="I24" s="67"/>
      <c r="K24" s="77" t="s">
        <v>96</v>
      </c>
      <c r="L24" s="77"/>
      <c r="M24" s="77"/>
      <c r="N24" s="77"/>
      <c r="O24" s="77"/>
      <c r="P24" s="77"/>
      <c r="Q24" s="77"/>
      <c r="R24" s="77" t="s">
        <v>97</v>
      </c>
      <c r="S24" s="77"/>
    </row>
    <row r="25" spans="3:19" ht="18.75"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3:19" ht="18.75"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</row>
  </sheetData>
  <mergeCells count="24">
    <mergeCell ref="D19:E19"/>
    <mergeCell ref="K19:R19"/>
    <mergeCell ref="D20:E20"/>
    <mergeCell ref="K20:R20"/>
    <mergeCell ref="D21:E21"/>
    <mergeCell ref="K21:R21"/>
    <mergeCell ref="C14:D14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D17:E17"/>
    <mergeCell ref="K17:R17"/>
    <mergeCell ref="D18:E18"/>
    <mergeCell ref="K18:R18"/>
    <mergeCell ref="D16:E16"/>
    <mergeCell ref="K16:R16"/>
  </mergeCells>
  <pageMargins left="0.7" right="0.7" top="0.75" bottom="0.75" header="0.3" footer="0.3"/>
  <pageSetup paperSize="9" orientation="portrait" horizontalDpi="300" verticalDpi="0" r:id="rId1"/>
  <ignoredErrors>
    <ignoredError sqref="E15:L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план</vt:lpstr>
      <vt:lpstr>звед табл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1111</cp:lastModifiedBy>
  <dcterms:created xsi:type="dcterms:W3CDTF">2019-05-02T17:10:40Z</dcterms:created>
  <dcterms:modified xsi:type="dcterms:W3CDTF">2020-04-22T08:22:50Z</dcterms:modified>
</cp:coreProperties>
</file>